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UNICE " sheetId="2" r:id="rId1"/>
    <sheet name="TESTE" sheetId="6" r:id="rId2"/>
  </sheets>
  <calcPr calcId="145621"/>
</workbook>
</file>

<file path=xl/calcChain.xml><?xml version="1.0" encoding="utf-8"?>
<calcChain xmlns="http://schemas.openxmlformats.org/spreadsheetml/2006/main">
  <c r="AC41" i="2" l="1"/>
  <c r="AC66" i="2" l="1"/>
  <c r="H27" i="6" l="1"/>
  <c r="AC22" i="2" l="1"/>
  <c r="H36" i="6" l="1"/>
  <c r="AC36" i="2" l="1"/>
  <c r="G128" i="2" l="1"/>
  <c r="S128" i="2"/>
  <c r="AC128" i="2"/>
  <c r="AC50" i="2" l="1"/>
  <c r="AC134" i="2"/>
  <c r="AC135" i="2" l="1"/>
  <c r="H22" i="6" l="1"/>
  <c r="S134" i="2" l="1"/>
  <c r="I202" i="2" l="1"/>
  <c r="I196" i="2"/>
  <c r="I192" i="2"/>
  <c r="I189" i="2"/>
  <c r="I182" i="2"/>
  <c r="E175" i="2"/>
  <c r="E174" i="2"/>
  <c r="E170" i="2"/>
  <c r="E169" i="2"/>
  <c r="E167" i="2"/>
  <c r="E166" i="2"/>
  <c r="E163" i="2"/>
  <c r="E162" i="2"/>
  <c r="I156" i="2"/>
  <c r="E151" i="2"/>
  <c r="E150" i="2"/>
  <c r="S66" i="2"/>
  <c r="S50" i="2"/>
  <c r="S36" i="2"/>
  <c r="S22" i="2"/>
  <c r="I203" i="2" l="1"/>
  <c r="S135" i="2"/>
  <c r="G66" i="2" l="1"/>
  <c r="H15" i="6" l="1"/>
  <c r="H37" i="6" s="1"/>
  <c r="G50" i="2" l="1"/>
  <c r="G36" i="2"/>
  <c r="G22" i="2"/>
  <c r="G135" i="2" l="1"/>
</calcChain>
</file>

<file path=xl/sharedStrings.xml><?xml version="1.0" encoding="utf-8"?>
<sst xmlns="http://schemas.openxmlformats.org/spreadsheetml/2006/main" count="529" uniqueCount="246">
  <si>
    <t>Gentiana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</si>
  <si>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</si>
  <si>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</si>
  <si>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</si>
  <si>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</si>
  <si>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</si>
  <si>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</si>
  <si>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</si>
  <si>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</si>
  <si>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</si>
  <si>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Unice+MSS</t>
  </si>
  <si>
    <t>cesionata lei</t>
  </si>
  <si>
    <t>Unice</t>
  </si>
  <si>
    <t>plata factura</t>
  </si>
  <si>
    <t>T O T A L  MEDIPLUS</t>
  </si>
  <si>
    <t>medicament</t>
  </si>
  <si>
    <t>Tip</t>
  </si>
  <si>
    <t>plata factura cesionata</t>
  </si>
  <si>
    <t>UNICE</t>
  </si>
  <si>
    <t>medic.</t>
  </si>
  <si>
    <t>Andisima</t>
  </si>
  <si>
    <t>Balsam</t>
  </si>
  <si>
    <t>TOTAL FARMEXIM</t>
  </si>
  <si>
    <t>T O T A L</t>
  </si>
  <si>
    <t>Aden Farm Srl</t>
  </si>
  <si>
    <t>Silver Woolf</t>
  </si>
  <si>
    <t>Heracleum Srl</t>
  </si>
  <si>
    <t>medicamente cu si fara contributie personala-activitate curenta</t>
  </si>
  <si>
    <t>TOTAL PHARMAFARM</t>
  </si>
  <si>
    <t>Pharmaclin Srl</t>
  </si>
  <si>
    <t>TOTAL ROPHARMA LOGISTIC</t>
  </si>
  <si>
    <t>Lumileva Farm</t>
  </si>
  <si>
    <t>Apostol</t>
  </si>
  <si>
    <t>Asklepios Srl</t>
  </si>
  <si>
    <t>FARM SOMESAN</t>
  </si>
  <si>
    <t>Lumileva SRL</t>
  </si>
  <si>
    <t xml:space="preserve">TOTAL  </t>
  </si>
  <si>
    <t>IULIE 2019</t>
  </si>
  <si>
    <t>7861/22.07.2019</t>
  </si>
  <si>
    <t xml:space="preserve">Ani-Sam Gaga </t>
  </si>
  <si>
    <t>Elodea</t>
  </si>
  <si>
    <t>CRISFARM</t>
  </si>
  <si>
    <t>AUGUST 2019</t>
  </si>
  <si>
    <t>8840/31.07.2019</t>
  </si>
  <si>
    <t>8303/06.08.2019</t>
  </si>
  <si>
    <t>535/20.08.2019</t>
  </si>
  <si>
    <t>44392/13.08.2019</t>
  </si>
  <si>
    <t>44398/14.08.2019</t>
  </si>
  <si>
    <t>4862/31.07.2019</t>
  </si>
  <si>
    <t>TOTAL DONA LOGISTICA</t>
  </si>
  <si>
    <t>001521/31.05.2019</t>
  </si>
  <si>
    <t>491/24.07.2019</t>
  </si>
  <si>
    <t>538/22.08.2019</t>
  </si>
  <si>
    <t>521/08.08.2019</t>
  </si>
  <si>
    <t>44140/09.07.2019</t>
  </si>
  <si>
    <t>7741/18.07.2019</t>
  </si>
  <si>
    <t>963/31.05.2019</t>
  </si>
  <si>
    <t>1675/31.05.2019</t>
  </si>
  <si>
    <t>0000139/31.05.2019</t>
  </si>
  <si>
    <t>3349/02.07.2019</t>
  </si>
  <si>
    <t>137/31.05.2019</t>
  </si>
  <si>
    <t>3363/18.07.2019</t>
  </si>
  <si>
    <t>265/31.05.2019</t>
  </si>
  <si>
    <t>SC NORDPHARM</t>
  </si>
  <si>
    <t>554/30.08.2019</t>
  </si>
  <si>
    <t>9285/05.09.2019</t>
  </si>
  <si>
    <t>NPH 4131/31.05.2019</t>
  </si>
  <si>
    <t>NPHCAS 5159/31.05.2019</t>
  </si>
  <si>
    <t>NDP 2123/31.05.2019</t>
  </si>
  <si>
    <t>NPHCAS 10000021/31.05.2019</t>
  </si>
  <si>
    <t>TOTAL ALLIANCE HEALTHCARE  ROMANIA</t>
  </si>
  <si>
    <t>FARMEXIN  S. A.</t>
  </si>
  <si>
    <t>FARMEXPERT</t>
  </si>
  <si>
    <t>MEDIPLUS EXIM SRL</t>
  </si>
  <si>
    <t>DONA LOGISTICA</t>
  </si>
  <si>
    <t>Date inregistrare CAS MM</t>
  </si>
  <si>
    <t>SEPT 2019</t>
  </si>
  <si>
    <t>BALSAM</t>
  </si>
  <si>
    <t>PLATI  CESIUNI          OCTOMBRIE  2019</t>
  </si>
  <si>
    <t>0029/30.06.2019</t>
  </si>
  <si>
    <t>MSS</t>
  </si>
  <si>
    <t>31/30.06.2019</t>
  </si>
  <si>
    <r>
      <t>T O T A L  FARMEXPERT (</t>
    </r>
    <r>
      <rPr>
        <b/>
        <sz val="10"/>
        <color rgb="FFC00000"/>
        <rFont val="Arial"/>
        <family val="2"/>
        <charset val="238"/>
      </rPr>
      <t xml:space="preserve">ALLIANCE HEALTHCARE ROMANIA </t>
    </r>
    <r>
      <rPr>
        <b/>
        <sz val="10"/>
        <rFont val="Arial"/>
        <family val="2"/>
      </rPr>
      <t>)</t>
    </r>
  </si>
  <si>
    <t>534/19.08.2019</t>
  </si>
  <si>
    <t>504/30.06.2019</t>
  </si>
  <si>
    <t>195/30.06.2019</t>
  </si>
  <si>
    <t>488/24.07.2019</t>
  </si>
  <si>
    <t>35/30.06.2019</t>
  </si>
  <si>
    <t>21/30.06.2019</t>
  </si>
  <si>
    <t>AUGUST 2019 8043/27.09.2019</t>
  </si>
  <si>
    <t>1557/30.06.2019</t>
  </si>
  <si>
    <t>1561/30.06.2019</t>
  </si>
  <si>
    <t>1552/30.06.2019</t>
  </si>
  <si>
    <t>1549/30.06.2019</t>
  </si>
  <si>
    <t>1545/30.06.2019</t>
  </si>
  <si>
    <t>486/24.07.2019</t>
  </si>
  <si>
    <t>8045/29.07.2019</t>
  </si>
  <si>
    <t>237/30.06.2019</t>
  </si>
  <si>
    <t>168/30.06.2019</t>
  </si>
  <si>
    <t>531/30.06.2019</t>
  </si>
  <si>
    <t>REMEDIUM</t>
  </si>
  <si>
    <t>1686/30.06.2019</t>
  </si>
  <si>
    <t>274/30.06.2019</t>
  </si>
  <si>
    <t>143/30.06.2019</t>
  </si>
  <si>
    <t>52/18.07.2019</t>
  </si>
  <si>
    <t>32/30.06.2019</t>
  </si>
  <si>
    <t>AUGUST 2019 7887/23.07.2019</t>
  </si>
  <si>
    <t>PHARMAFARM</t>
  </si>
  <si>
    <t>ADEN FARM SRL</t>
  </si>
  <si>
    <t>9026/30.06.2019</t>
  </si>
  <si>
    <t>8129/30.06.2019</t>
  </si>
  <si>
    <t>6182/30.06.2019</t>
  </si>
  <si>
    <t xml:space="preserve">AUGUST 2019 </t>
  </si>
  <si>
    <t>9583/13.09.2019</t>
  </si>
  <si>
    <t xml:space="preserve">ALLIANCE HEALTHCARE </t>
  </si>
  <si>
    <t>ANI  403/30.06.2019</t>
  </si>
  <si>
    <t>IEUD 366/30.06.2019</t>
  </si>
  <si>
    <t>575/09.09.2019</t>
  </si>
  <si>
    <t>ANI SAM GAGA</t>
  </si>
  <si>
    <t>ROPHARMA LOGISTIC</t>
  </si>
  <si>
    <t>MEDIPLUS EXIM</t>
  </si>
  <si>
    <t>PLATI  CESIUNI             octombrie   2019</t>
  </si>
  <si>
    <t>FARMEXIM S. A.</t>
  </si>
  <si>
    <t xml:space="preserve"> </t>
  </si>
  <si>
    <t>GENTIANA SRL</t>
  </si>
  <si>
    <t>LUANA FARM</t>
  </si>
  <si>
    <t>215/10.01.2020</t>
  </si>
  <si>
    <t>PHARMA S A</t>
  </si>
  <si>
    <t>SC SILVER WOLF</t>
  </si>
  <si>
    <t>TOTAL PHARMA</t>
  </si>
  <si>
    <t>PHARMA</t>
  </si>
  <si>
    <t>TOTAL   PHARMA S A</t>
  </si>
  <si>
    <t>COMIRO INVEST</t>
  </si>
  <si>
    <t xml:space="preserve">EUROPHARM </t>
  </si>
  <si>
    <t>HOLDING</t>
  </si>
  <si>
    <t>T O T A L  EUROPHARM  HOLDING</t>
  </si>
  <si>
    <t>IUNIE 2020</t>
  </si>
  <si>
    <t>MILEFOLIA</t>
  </si>
  <si>
    <t>SARALEX</t>
  </si>
  <si>
    <t>SALIX</t>
  </si>
  <si>
    <t>Teste</t>
  </si>
  <si>
    <t>T O T A L  MEDIPLUS EXIM</t>
  </si>
  <si>
    <t>45655/29.06.2020</t>
  </si>
  <si>
    <t>5905/03.07.2020</t>
  </si>
  <si>
    <t>IULIE 2020</t>
  </si>
  <si>
    <t>379/30.06.2020</t>
  </si>
  <si>
    <t>5952/06.07.2020</t>
  </si>
  <si>
    <t>374/30.06.2020</t>
  </si>
  <si>
    <t>5953/06.07.2020</t>
  </si>
  <si>
    <t>377/30.06.2020</t>
  </si>
  <si>
    <t>5954/06.07.2020</t>
  </si>
  <si>
    <t>230/11.06.2020</t>
  </si>
  <si>
    <t>5244/16.06.2020</t>
  </si>
  <si>
    <t>45695/13.07.2020</t>
  </si>
  <si>
    <t>AUG. 2020</t>
  </si>
  <si>
    <t>45751/31.07.2020</t>
  </si>
  <si>
    <t>6915/03.08.2020</t>
  </si>
  <si>
    <t>7018/06.08.2020</t>
  </si>
  <si>
    <t>437/30.07.2020</t>
  </si>
  <si>
    <t>AUGUST 2020</t>
  </si>
  <si>
    <t>9621/26.06.2020</t>
  </si>
  <si>
    <t>6032/07.07.2020</t>
  </si>
  <si>
    <t xml:space="preserve">Unice </t>
  </si>
  <si>
    <t>GE HOR 26/31.05.2020</t>
  </si>
  <si>
    <t>GE EN 24/31.05.2020</t>
  </si>
  <si>
    <t>GENTIANA  29/31.05.2020</t>
  </si>
  <si>
    <t>GE GEN 20/31.05.2020</t>
  </si>
  <si>
    <t>6575/23.07.2020</t>
  </si>
  <si>
    <t>B 308/31.05.2020</t>
  </si>
  <si>
    <t>B 1821/31.05.2020</t>
  </si>
  <si>
    <t>B 176/31.05.2020</t>
  </si>
  <si>
    <t xml:space="preserve"> 45696/13.07.2020</t>
  </si>
  <si>
    <t>6576/23.07.2020</t>
  </si>
  <si>
    <t>R 574/31.05.2020</t>
  </si>
  <si>
    <t>5/15.07.2020</t>
  </si>
  <si>
    <t>MYL  105/31.05.2020</t>
  </si>
  <si>
    <t>16.07.2020</t>
  </si>
  <si>
    <t>6/11.08.2020</t>
  </si>
  <si>
    <t>7363/14.08.2020</t>
  </si>
  <si>
    <t>1623/31.05.2020</t>
  </si>
  <si>
    <t>2213/31.05.2020</t>
  </si>
  <si>
    <t>LUMILEVA SRL</t>
  </si>
  <si>
    <t>3641/25.06.2020</t>
  </si>
  <si>
    <t>LUM 633/31.05.2020</t>
  </si>
  <si>
    <t>6465/20.07.2020</t>
  </si>
  <si>
    <t xml:space="preserve"> LUA 532/31.05.2020</t>
  </si>
  <si>
    <t>358/19.06.2020</t>
  </si>
  <si>
    <t>5520/23.06.2020</t>
  </si>
  <si>
    <t>SRX 0001187/31.05.2020</t>
  </si>
  <si>
    <t>BIOREX</t>
  </si>
  <si>
    <t>350/15.06.2020</t>
  </si>
  <si>
    <t>BM 40104/31.05.2020</t>
  </si>
  <si>
    <t>5521/23.06.2020</t>
  </si>
  <si>
    <t>HERACLEUM  SRL</t>
  </si>
  <si>
    <t>369/25.06.2020</t>
  </si>
  <si>
    <t>HERMM 202/31.05.2020</t>
  </si>
  <si>
    <t>5737/30.06.2020</t>
  </si>
  <si>
    <t>APOSTOL</t>
  </si>
  <si>
    <t>367/25.06.2020</t>
  </si>
  <si>
    <t>MM 35/31.05.2020</t>
  </si>
  <si>
    <t>5949/06.07.2020</t>
  </si>
  <si>
    <t>COAS 019/31.05.2020</t>
  </si>
  <si>
    <t>SACA0017/31.05.2020</t>
  </si>
  <si>
    <t>CLT 21/31.05.2020</t>
  </si>
  <si>
    <t>AQUA 1014/31.05.2020</t>
  </si>
  <si>
    <t>366/25.06.2020</t>
  </si>
  <si>
    <t>6251/14.07.2020</t>
  </si>
  <si>
    <t>FSOM 5022/31.05.2020</t>
  </si>
  <si>
    <t>FSOM 4022/31.05.2020</t>
  </si>
  <si>
    <t>FSOM 3025/31.05.2020</t>
  </si>
  <si>
    <t>FSOM 2023/31.05.2020</t>
  </si>
  <si>
    <t>FSOM 1026/31.05.2020</t>
  </si>
  <si>
    <t>FSOM 6023/31.05.2020</t>
  </si>
  <si>
    <t>JASMINUM FARM</t>
  </si>
  <si>
    <t>405/14.07.2020</t>
  </si>
  <si>
    <t>6327/15.07.2020</t>
  </si>
  <si>
    <t>JSM 1272/31.05.2020</t>
  </si>
  <si>
    <t>VALI PHARM</t>
  </si>
  <si>
    <t>406/14.07.2020</t>
  </si>
  <si>
    <t>6414/20.07.2020</t>
  </si>
  <si>
    <t>VALI 278/31.05.2020</t>
  </si>
  <si>
    <t>ASKLEPIOS</t>
  </si>
  <si>
    <t>407/14.07.2020</t>
  </si>
  <si>
    <t>6514/21.07.2020</t>
  </si>
  <si>
    <t>MMACA 65/31.05.2020</t>
  </si>
  <si>
    <t>422/27.07.2020</t>
  </si>
  <si>
    <t>IEUD 2021/31.05.2020</t>
  </si>
  <si>
    <t>6757/30.06.2020</t>
  </si>
  <si>
    <t>MMSAL 472/31.05.2020</t>
  </si>
  <si>
    <t>GE GEN 23/30.06.2020</t>
  </si>
  <si>
    <t>GE HOR 29/30.06.2020</t>
  </si>
  <si>
    <t>GE EN 27/30.06.2020</t>
  </si>
  <si>
    <t>Teste adulti</t>
  </si>
  <si>
    <t xml:space="preserve">AQUA 1017/30.06.2020 </t>
  </si>
  <si>
    <t>AUG:2020</t>
  </si>
  <si>
    <t>LUMILEVA FARM</t>
  </si>
  <si>
    <t>489/19.08.2020</t>
  </si>
  <si>
    <t>7860/31.08.2020</t>
  </si>
  <si>
    <t>LUM287/31.05.2020</t>
  </si>
  <si>
    <t>SEPT. 2020</t>
  </si>
  <si>
    <t>45820/03.09.2020</t>
  </si>
  <si>
    <t>8499/18.09.2020</t>
  </si>
  <si>
    <t>CRISV 1631/30.06.2020</t>
  </si>
  <si>
    <t>CRISM3133/30.06.2020</t>
  </si>
  <si>
    <t>PLATI  CESIUNI      25              septembrie     2020</t>
  </si>
  <si>
    <t>PLATI CESIUNI TESTE  25      septembrie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</si>
</sst>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3">
    <xf numFmtId="0" fontId="0" fillId="0" borderId="0" xfId="0"/>
    <xf numFmtId="0" fontId="3" fillId="0" borderId="0" xfId="0" applyFont="1"/>
    <xf numFmtId="0" fontId="0" fillId="0" borderId="9" xfId="0" applyBorder="1"/>
    <xf numFmtId="0" fontId="2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5" xfId="0" applyBorder="1"/>
    <xf numFmtId="0" fontId="2" fillId="0" borderId="8" xfId="1" applyFont="1" applyFill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0" fillId="0" borderId="1" xfId="0" applyBorder="1"/>
    <xf numFmtId="4" fontId="0" fillId="0" borderId="11" xfId="0" applyNumberFormat="1" applyBorder="1"/>
    <xf numFmtId="0" fontId="0" fillId="0" borderId="17" xfId="0" applyBorder="1"/>
    <xf numFmtId="0" fontId="0" fillId="0" borderId="6" xfId="0" applyBorder="1"/>
    <xf numFmtId="0" fontId="4" fillId="0" borderId="0" xfId="0" applyFont="1"/>
    <xf numFmtId="0" fontId="0" fillId="0" borderId="21" xfId="0" applyBorder="1"/>
    <xf numFmtId="0" fontId="0" fillId="0" borderId="14" xfId="0" applyBorder="1"/>
    <xf numFmtId="4" fontId="4" fillId="0" borderId="18" xfId="0" applyNumberFormat="1" applyFont="1" applyBorder="1"/>
    <xf numFmtId="0" fontId="5" fillId="0" borderId="0" xfId="0" applyFont="1"/>
    <xf numFmtId="0" fontId="2" fillId="0" borderId="8" xfId="1" applyFont="1" applyFill="1" applyBorder="1" applyAlignment="1">
      <alignment horizontal="center" wrapText="1"/>
    </xf>
    <xf numFmtId="0" fontId="0" fillId="0" borderId="23" xfId="0" applyBorder="1"/>
    <xf numFmtId="0" fontId="0" fillId="0" borderId="2" xfId="0" applyBorder="1"/>
    <xf numFmtId="0" fontId="2" fillId="0" borderId="24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19" xfId="1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32" xfId="0" applyBorder="1"/>
    <xf numFmtId="0" fontId="2" fillId="0" borderId="17" xfId="1" applyFont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0" xfId="0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14" fontId="0" fillId="0" borderId="5" xfId="0" applyNumberFormat="1" applyBorder="1" applyAlignment="1">
      <alignment vertical="center" wrapText="1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4" fontId="0" fillId="0" borderId="22" xfId="0" applyNumberFormat="1" applyFill="1" applyBorder="1"/>
    <xf numFmtId="0" fontId="0" fillId="0" borderId="32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4" fontId="0" fillId="0" borderId="15" xfId="0" applyNumberFormat="1" applyBorder="1"/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0" fontId="0" fillId="0" borderId="2" xfId="0" applyBorder="1" applyAlignment="1">
      <alignment horizontal="right"/>
    </xf>
    <xf numFmtId="4" fontId="4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40" xfId="0" applyBorder="1"/>
    <xf numFmtId="4" fontId="0" fillId="0" borderId="31" xfId="0" applyNumberFormat="1" applyBorder="1"/>
    <xf numFmtId="4" fontId="0" fillId="0" borderId="22" xfId="0" applyNumberFormat="1" applyBorder="1"/>
    <xf numFmtId="4" fontId="0" fillId="0" borderId="38" xfId="0" applyNumberFormat="1" applyFill="1" applyBorder="1"/>
    <xf numFmtId="0" fontId="0" fillId="0" borderId="27" xfId="0" applyBorder="1"/>
    <xf numFmtId="4" fontId="4" fillId="0" borderId="43" xfId="0" applyNumberFormat="1" applyFont="1" applyBorder="1"/>
    <xf numFmtId="0" fontId="0" fillId="0" borderId="23" xfId="0" applyFill="1" applyBorder="1" applyAlignment="1">
      <alignment horizontal="right"/>
    </xf>
    <xf numFmtId="1" fontId="6" fillId="0" borderId="42" xfId="0" applyNumberFormat="1" applyFont="1" applyBorder="1" applyAlignment="1">
      <alignment horizontal="right" vertical="center" wrapText="1"/>
    </xf>
    <xf numFmtId="1" fontId="6" fillId="0" borderId="10" xfId="0" applyNumberFormat="1" applyFont="1" applyBorder="1" applyAlignment="1">
      <alignment horizontal="right" vertical="center"/>
    </xf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0" fontId="2" fillId="0" borderId="6" xfId="1" applyFont="1" applyBorder="1" applyAlignment="1">
      <alignment horizontal="right"/>
    </xf>
    <xf numFmtId="4" fontId="0" fillId="0" borderId="30" xfId="0" applyNumberFormat="1" applyBorder="1"/>
    <xf numFmtId="4" fontId="0" fillId="0" borderId="0" xfId="0" applyNumberFormat="1"/>
    <xf numFmtId="0" fontId="0" fillId="0" borderId="45" xfId="0" applyBorder="1"/>
    <xf numFmtId="0" fontId="0" fillId="0" borderId="12" xfId="0" applyBorder="1"/>
    <xf numFmtId="49" fontId="0" fillId="0" borderId="13" xfId="0" applyNumberFormat="1" applyBorder="1"/>
    <xf numFmtId="0" fontId="4" fillId="0" borderId="17" xfId="0" applyFont="1" applyBorder="1" applyAlignment="1"/>
    <xf numFmtId="0" fontId="0" fillId="0" borderId="44" xfId="0" applyBorder="1"/>
    <xf numFmtId="0" fontId="0" fillId="0" borderId="32" xfId="0" applyBorder="1" applyAlignment="1">
      <alignment horizontal="right"/>
    </xf>
    <xf numFmtId="4" fontId="0" fillId="0" borderId="9" xfId="0" applyNumberFormat="1" applyFill="1" applyBorder="1"/>
    <xf numFmtId="0" fontId="0" fillId="0" borderId="5" xfId="0" applyFont="1" applyBorder="1"/>
    <xf numFmtId="0" fontId="2" fillId="0" borderId="28" xfId="1" applyFont="1" applyBorder="1" applyAlignment="1">
      <alignment horizontal="right"/>
    </xf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0" fontId="2" fillId="0" borderId="5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6" fillId="0" borderId="17" xfId="0" applyFont="1" applyBorder="1" applyAlignment="1"/>
    <xf numFmtId="0" fontId="0" fillId="0" borderId="16" xfId="0" applyFill="1" applyBorder="1" applyAlignment="1">
      <alignment horizontal="right"/>
    </xf>
    <xf numFmtId="4" fontId="0" fillId="0" borderId="9" xfId="0" applyNumberFormat="1" applyBorder="1"/>
    <xf numFmtId="0" fontId="0" fillId="0" borderId="13" xfId="0" applyFont="1" applyBorder="1"/>
    <xf numFmtId="0" fontId="0" fillId="0" borderId="0" xfId="0" applyBorder="1" applyAlignment="1">
      <alignment horizontal="right"/>
    </xf>
    <xf numFmtId="4" fontId="0" fillId="0" borderId="5" xfId="0" applyNumberFormat="1" applyBorder="1"/>
    <xf numFmtId="4" fontId="0" fillId="0" borderId="2" xfId="0" applyNumberFormat="1" applyBorder="1"/>
    <xf numFmtId="0" fontId="0" fillId="0" borderId="45" xfId="0" applyFill="1" applyBorder="1" applyAlignment="1">
      <alignment horizontal="right"/>
    </xf>
    <xf numFmtId="4" fontId="0" fillId="0" borderId="45" xfId="0" applyNumberFormat="1" applyFill="1" applyBorder="1"/>
    <xf numFmtId="0" fontId="0" fillId="0" borderId="48" xfId="0" applyBorder="1"/>
    <xf numFmtId="4" fontId="0" fillId="0" borderId="30" xfId="0" applyNumberFormat="1" applyFill="1" applyBorder="1"/>
    <xf numFmtId="4" fontId="4" fillId="0" borderId="26" xfId="0" applyNumberFormat="1" applyFont="1" applyBorder="1"/>
    <xf numFmtId="0" fontId="6" fillId="0" borderId="25" xfId="0" applyFont="1" applyBorder="1" applyAlignment="1">
      <alignment horizontal="right" wrapText="1"/>
    </xf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" fontId="0" fillId="0" borderId="37" xfId="0" applyNumberFormat="1" applyBorder="1"/>
    <xf numFmtId="0" fontId="1" fillId="0" borderId="26" xfId="1" applyFont="1" applyBorder="1" applyAlignment="1">
      <alignment horizontal="right"/>
    </xf>
    <xf numFmtId="49" fontId="0" fillId="0" borderId="1" xfId="0" applyNumberFormat="1" applyBorder="1"/>
    <xf numFmtId="49" fontId="0" fillId="0" borderId="28" xfId="0" applyNumberFormat="1" applyBorder="1"/>
    <xf numFmtId="0" fontId="0" fillId="0" borderId="35" xfId="0" applyFont="1" applyBorder="1"/>
    <xf numFmtId="0" fontId="0" fillId="0" borderId="49" xfId="0" applyBorder="1"/>
    <xf numFmtId="0" fontId="0" fillId="0" borderId="8" xfId="0" applyBorder="1"/>
    <xf numFmtId="49" fontId="0" fillId="0" borderId="0" xfId="0" applyNumberFormat="1" applyBorder="1"/>
    <xf numFmtId="49" fontId="0" fillId="0" borderId="46" xfId="0" applyNumberFormat="1" applyBorder="1"/>
    <xf numFmtId="0" fontId="1" fillId="0" borderId="13" xfId="1" applyFont="1" applyBorder="1" applyAlignment="1">
      <alignment horizontal="right"/>
    </xf>
    <xf numFmtId="0" fontId="1" fillId="0" borderId="5" xfId="1" applyFont="1" applyBorder="1" applyAlignment="1">
      <alignment horizontal="right"/>
    </xf>
    <xf numFmtId="0" fontId="0" fillId="0" borderId="51" xfId="0" applyBorder="1"/>
    <xf numFmtId="0" fontId="0" fillId="0" borderId="2" xfId="0" applyBorder="1" applyAlignment="1">
      <alignment vertical="center"/>
    </xf>
    <xf numFmtId="0" fontId="0" fillId="0" borderId="13" xfId="0" applyBorder="1" applyAlignment="1">
      <alignment horizontal="right"/>
    </xf>
    <xf numFmtId="0" fontId="0" fillId="0" borderId="41" xfId="0" applyBorder="1"/>
    <xf numFmtId="4" fontId="0" fillId="0" borderId="16" xfId="0" applyNumberFormat="1" applyFill="1" applyBorder="1"/>
    <xf numFmtId="49" fontId="0" fillId="0" borderId="2" xfId="0" applyNumberFormat="1" applyBorder="1" applyAlignment="1">
      <alignment horizontal="left" wrapText="1"/>
    </xf>
    <xf numFmtId="49" fontId="0" fillId="0" borderId="37" xfId="0" applyNumberFormat="1" applyBorder="1" applyAlignment="1">
      <alignment horizontal="left" wrapText="1"/>
    </xf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Fill="1" applyBorder="1" applyAlignment="1">
      <alignment horizontal="left"/>
    </xf>
    <xf numFmtId="4" fontId="0" fillId="0" borderId="24" xfId="0" applyNumberFormat="1" applyBorder="1" applyAlignment="1">
      <alignment horizontal="right"/>
    </xf>
    <xf numFmtId="1" fontId="6" fillId="0" borderId="54" xfId="0" applyNumberFormat="1" applyFont="1" applyBorder="1" applyAlignment="1">
      <alignment horizontal="right" vertical="center"/>
    </xf>
    <xf numFmtId="49" fontId="0" fillId="0" borderId="9" xfId="0" applyNumberFormat="1" applyBorder="1"/>
    <xf numFmtId="0" fontId="0" fillId="0" borderId="0" xfId="0" applyBorder="1" applyAlignment="1">
      <alignment horizontal="left" vertical="center" wrapText="1"/>
    </xf>
    <xf numFmtId="4" fontId="0" fillId="0" borderId="55" xfId="0" applyNumberFormat="1" applyBorder="1"/>
    <xf numFmtId="4" fontId="0" fillId="0" borderId="55" xfId="0" applyNumberFormat="1" applyFill="1" applyBorder="1"/>
    <xf numFmtId="0" fontId="0" fillId="0" borderId="13" xfId="0" applyFill="1" applyBorder="1"/>
    <xf numFmtId="0" fontId="2" fillId="0" borderId="16" xfId="1" applyFont="1" applyBorder="1" applyAlignment="1">
      <alignment horizontal="center"/>
    </xf>
    <xf numFmtId="0" fontId="0" fillId="0" borderId="43" xfId="0" applyFont="1" applyBorder="1"/>
    <xf numFmtId="4" fontId="7" fillId="0" borderId="18" xfId="0" applyNumberFormat="1" applyFont="1" applyBorder="1"/>
    <xf numFmtId="4" fontId="7" fillId="0" borderId="26" xfId="0" applyNumberFormat="1" applyFont="1" applyBorder="1"/>
    <xf numFmtId="4" fontId="7" fillId="0" borderId="32" xfId="0" applyNumberFormat="1" applyFont="1" applyBorder="1"/>
    <xf numFmtId="4" fontId="4" fillId="0" borderId="48" xfId="0" applyNumberFormat="1" applyFont="1" applyBorder="1"/>
    <xf numFmtId="1" fontId="6" fillId="0" borderId="52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 wrapText="1"/>
    </xf>
    <xf numFmtId="1" fontId="6" fillId="0" borderId="56" xfId="0" applyNumberFormat="1" applyFont="1" applyBorder="1" applyAlignment="1">
      <alignment horizontal="right" vertical="center"/>
    </xf>
    <xf numFmtId="14" fontId="4" fillId="0" borderId="47" xfId="0" applyNumberFormat="1" applyFont="1" applyBorder="1" applyAlignment="1">
      <alignment horizontal="center" vertical="center" wrapText="1"/>
    </xf>
    <xf numFmtId="14" fontId="4" fillId="0" borderId="30" xfId="0" applyNumberFormat="1" applyFont="1" applyBorder="1" applyAlignment="1">
      <alignment horizontal="center" vertical="center" wrapText="1"/>
    </xf>
    <xf numFmtId="0" fontId="1" fillId="0" borderId="24" xfId="1" applyFont="1" applyBorder="1" applyAlignment="1">
      <alignment horizontal="right"/>
    </xf>
    <xf numFmtId="4" fontId="0" fillId="0" borderId="19" xfId="0" applyNumberFormat="1" applyBorder="1"/>
    <xf numFmtId="0" fontId="6" fillId="0" borderId="5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center" vertical="top" wrapText="1"/>
    </xf>
    <xf numFmtId="0" fontId="0" fillId="0" borderId="5" xfId="0" applyFill="1" applyBorder="1" applyAlignment="1">
      <alignment horizontal="right"/>
    </xf>
    <xf numFmtId="0" fontId="0" fillId="0" borderId="24" xfId="0" applyFill="1" applyBorder="1"/>
    <xf numFmtId="0" fontId="0" fillId="0" borderId="5" xfId="0" applyBorder="1" applyAlignment="1">
      <alignment horizontal="left" vertical="center" wrapText="1"/>
    </xf>
    <xf numFmtId="0" fontId="0" fillId="0" borderId="12" xfId="0" applyFill="1" applyBorder="1"/>
    <xf numFmtId="49" fontId="0" fillId="0" borderId="16" xfId="0" applyNumberFormat="1" applyBorder="1"/>
    <xf numFmtId="0" fontId="2" fillId="0" borderId="2" xfId="1" applyFont="1" applyBorder="1" applyAlignment="1">
      <alignment horizontal="center" wrapText="1"/>
    </xf>
    <xf numFmtId="0" fontId="0" fillId="0" borderId="32" xfId="0" applyBorder="1" applyAlignment="1">
      <alignment horizontal="left" vertical="center" wrapText="1"/>
    </xf>
    <xf numFmtId="49" fontId="0" fillId="0" borderId="16" xfId="0" applyNumberFormat="1" applyBorder="1" applyAlignment="1">
      <alignment vertical="center" wrapText="1"/>
    </xf>
    <xf numFmtId="0" fontId="0" fillId="0" borderId="20" xfId="0" applyBorder="1"/>
    <xf numFmtId="0" fontId="0" fillId="0" borderId="45" xfId="0" applyBorder="1" applyAlignment="1">
      <alignment horizontal="right"/>
    </xf>
    <xf numFmtId="4" fontId="0" fillId="0" borderId="50" xfId="0" applyNumberFormat="1" applyBorder="1"/>
    <xf numFmtId="0" fontId="1" fillId="0" borderId="25" xfId="1" applyFont="1" applyBorder="1" applyAlignment="1">
      <alignment horizontal="right"/>
    </xf>
    <xf numFmtId="0" fontId="0" fillId="0" borderId="29" xfId="0" applyBorder="1"/>
    <xf numFmtId="0" fontId="0" fillId="0" borderId="0" xfId="0" applyBorder="1" applyAlignment="1">
      <alignment vertical="center"/>
    </xf>
    <xf numFmtId="0" fontId="2" fillId="0" borderId="17" xfId="1" applyFont="1" applyBorder="1" applyAlignment="1">
      <alignment horizontal="right"/>
    </xf>
    <xf numFmtId="0" fontId="0" fillId="0" borderId="5" xfId="0" applyBorder="1" applyAlignment="1">
      <alignment horizontal="right"/>
    </xf>
    <xf numFmtId="4" fontId="0" fillId="0" borderId="33" xfId="0" applyNumberFormat="1" applyFill="1" applyBorder="1"/>
    <xf numFmtId="0" fontId="0" fillId="0" borderId="3" xfId="0" applyBorder="1" applyAlignment="1">
      <alignment vertical="center"/>
    </xf>
    <xf numFmtId="4" fontId="0" fillId="0" borderId="39" xfId="0" applyNumberFormat="1" applyFill="1" applyBorder="1"/>
    <xf numFmtId="4" fontId="0" fillId="0" borderId="2" xfId="0" applyNumberFormat="1" applyFill="1" applyBorder="1"/>
    <xf numFmtId="0" fontId="0" fillId="0" borderId="17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42" xfId="0" applyBorder="1" applyAlignment="1"/>
    <xf numFmtId="0" fontId="6" fillId="0" borderId="37" xfId="0" applyFont="1" applyBorder="1" applyAlignment="1">
      <alignment horizontal="left" vertical="top" wrapText="1"/>
    </xf>
    <xf numFmtId="49" fontId="0" fillId="0" borderId="37" xfId="0" applyNumberFormat="1" applyBorder="1" applyAlignment="1">
      <alignment vertical="top" wrapText="1"/>
    </xf>
    <xf numFmtId="0" fontId="0" fillId="0" borderId="3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43" xfId="0" applyNumberFormat="1" applyFill="1" applyBorder="1"/>
    <xf numFmtId="4" fontId="0" fillId="0" borderId="5" xfId="0" applyNumberFormat="1" applyFill="1" applyBorder="1"/>
    <xf numFmtId="0" fontId="0" fillId="0" borderId="27" xfId="0" applyFill="1" applyBorder="1"/>
    <xf numFmtId="4" fontId="0" fillId="0" borderId="34" xfId="0" applyNumberFormat="1" applyBorder="1"/>
    <xf numFmtId="49" fontId="0" fillId="0" borderId="3" xfId="0" applyNumberFormat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14" fontId="0" fillId="0" borderId="3" xfId="0" applyNumberFormat="1" applyBorder="1" applyAlignment="1">
      <alignment vertical="center" wrapText="1"/>
    </xf>
    <xf numFmtId="14" fontId="0" fillId="0" borderId="34" xfId="0" applyNumberFormat="1" applyBorder="1" applyAlignment="1">
      <alignment vertical="center" wrapText="1"/>
    </xf>
    <xf numFmtId="0" fontId="0" fillId="0" borderId="3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6" fillId="0" borderId="21" xfId="0" applyNumberFormat="1" applyFont="1" applyBorder="1" applyAlignment="1">
      <alignment horizontal="right" vertical="center" wrapText="1"/>
    </xf>
    <xf numFmtId="49" fontId="0" fillId="0" borderId="14" xfId="0" applyNumberFormat="1" applyBorder="1"/>
    <xf numFmtId="49" fontId="0" fillId="0" borderId="12" xfId="0" applyNumberFormat="1" applyBorder="1"/>
    <xf numFmtId="0" fontId="0" fillId="0" borderId="14" xfId="0" applyBorder="1" applyAlignment="1">
      <alignment vertical="center"/>
    </xf>
    <xf numFmtId="0" fontId="0" fillId="0" borderId="57" xfId="0" applyFill="1" applyBorder="1"/>
    <xf numFmtId="4" fontId="7" fillId="0" borderId="43" xfId="0" applyNumberFormat="1" applyFont="1" applyBorder="1"/>
    <xf numFmtId="4" fontId="7" fillId="0" borderId="0" xfId="0" applyNumberFormat="1" applyFont="1" applyBorder="1"/>
    <xf numFmtId="4" fontId="0" fillId="0" borderId="8" xfId="0" applyNumberFormat="1" applyFill="1" applyBorder="1"/>
    <xf numFmtId="4" fontId="0" fillId="0" borderId="2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14" fontId="4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" fontId="4" fillId="0" borderId="0" xfId="0" applyNumberFormat="1" applyFont="1" applyBorder="1"/>
    <xf numFmtId="4" fontId="4" fillId="0" borderId="16" xfId="0" applyNumberFormat="1" applyFont="1" applyBorder="1"/>
    <xf numFmtId="0" fontId="4" fillId="0" borderId="42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0" fillId="0" borderId="36" xfId="0" applyFill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37" xfId="0" applyFill="1" applyBorder="1" applyAlignment="1">
      <alignment horizontal="left"/>
    </xf>
    <xf numFmtId="4" fontId="0" fillId="0" borderId="13" xfId="0" applyNumberFormat="1" applyBorder="1"/>
    <xf numFmtId="0" fontId="0" fillId="0" borderId="0" xfId="0" applyBorder="1" applyAlignment="1">
      <alignment horizontal="left"/>
    </xf>
    <xf numFmtId="0" fontId="0" fillId="0" borderId="37" xfId="0" applyFill="1" applyBorder="1" applyAlignment="1">
      <alignment vertical="top"/>
    </xf>
    <xf numFmtId="0" fontId="0" fillId="0" borderId="37" xfId="0" applyFill="1" applyBorder="1" applyAlignment="1">
      <alignment horizontal="right" vertical="top"/>
    </xf>
    <xf numFmtId="4" fontId="0" fillId="0" borderId="38" xfId="0" applyNumberFormat="1" applyBorder="1" applyAlignment="1">
      <alignment vertical="top"/>
    </xf>
    <xf numFmtId="14" fontId="4" fillId="0" borderId="17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 vertical="top"/>
    </xf>
    <xf numFmtId="0" fontId="0" fillId="0" borderId="30" xfId="0" applyBorder="1" applyAlignment="1">
      <alignment horizontal="right" vertical="top"/>
    </xf>
    <xf numFmtId="14" fontId="0" fillId="0" borderId="36" xfId="0" applyNumberFormat="1" applyBorder="1" applyAlignment="1">
      <alignment wrapText="1"/>
    </xf>
    <xf numFmtId="4" fontId="0" fillId="0" borderId="57" xfId="0" applyNumberFormat="1" applyBorder="1" applyAlignment="1">
      <alignment horizontal="right"/>
    </xf>
    <xf numFmtId="0" fontId="0" fillId="0" borderId="28" xfId="0" applyBorder="1" applyAlignment="1">
      <alignment horizontal="center" vertical="center"/>
    </xf>
    <xf numFmtId="4" fontId="7" fillId="0" borderId="15" xfId="0" applyNumberFormat="1" applyFont="1" applyBorder="1"/>
    <xf numFmtId="4" fontId="4" fillId="0" borderId="38" xfId="0" applyNumberFormat="1" applyFont="1" applyBorder="1"/>
    <xf numFmtId="0" fontId="2" fillId="0" borderId="0" xfId="1" applyFont="1" applyBorder="1" applyAlignment="1">
      <alignment horizontal="center"/>
    </xf>
    <xf numFmtId="4" fontId="7" fillId="0" borderId="25" xfId="0" applyNumberFormat="1" applyFont="1" applyBorder="1"/>
    <xf numFmtId="0" fontId="0" fillId="0" borderId="3" xfId="0" applyFill="1" applyBorder="1" applyAlignment="1">
      <alignment vertical="top"/>
    </xf>
    <xf numFmtId="0" fontId="9" fillId="0" borderId="37" xfId="0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12" xfId="0" applyBorder="1" applyAlignment="1"/>
    <xf numFmtId="0" fontId="0" fillId="0" borderId="9" xfId="0" applyBorder="1" applyAlignment="1"/>
    <xf numFmtId="0" fontId="9" fillId="0" borderId="3" xfId="0" applyFont="1" applyBorder="1" applyAlignment="1">
      <alignment vertical="top"/>
    </xf>
    <xf numFmtId="0" fontId="0" fillId="0" borderId="3" xfId="0" applyBorder="1" applyAlignment="1">
      <alignment vertical="top" wrapText="1"/>
    </xf>
    <xf numFmtId="0" fontId="7" fillId="0" borderId="53" xfId="0" applyFont="1" applyBorder="1" applyAlignment="1">
      <alignment horizontal="center" vertical="center"/>
    </xf>
    <xf numFmtId="0" fontId="0" fillId="0" borderId="3" xfId="0" applyBorder="1" applyAlignment="1">
      <alignment vertical="top"/>
    </xf>
    <xf numFmtId="0" fontId="0" fillId="0" borderId="7" xfId="0" applyBorder="1" applyAlignment="1">
      <alignment vertical="top" wrapText="1"/>
    </xf>
    <xf numFmtId="0" fontId="0" fillId="0" borderId="3" xfId="0" applyBorder="1" applyAlignment="1"/>
    <xf numFmtId="0" fontId="0" fillId="0" borderId="3" xfId="0" applyBorder="1" applyAlignment="1">
      <alignment horizontal="right"/>
    </xf>
    <xf numFmtId="0" fontId="9" fillId="0" borderId="3" xfId="0" applyFont="1" applyBorder="1" applyAlignment="1">
      <alignment vertical="top"/>
    </xf>
    <xf numFmtId="0" fontId="7" fillId="0" borderId="25" xfId="0" applyFont="1" applyBorder="1" applyAlignment="1">
      <alignment horizontal="center" vertical="center"/>
    </xf>
    <xf numFmtId="49" fontId="0" fillId="0" borderId="51" xfId="0" applyNumberFormat="1" applyFill="1" applyBorder="1"/>
    <xf numFmtId="0" fontId="9" fillId="0" borderId="25" xfId="0" applyFont="1" applyBorder="1" applyAlignment="1">
      <alignment vertical="top"/>
    </xf>
    <xf numFmtId="0" fontId="0" fillId="0" borderId="25" xfId="0" applyBorder="1"/>
    <xf numFmtId="0" fontId="9" fillId="0" borderId="53" xfId="0" applyFont="1" applyBorder="1" applyAlignment="1">
      <alignment vertical="top"/>
    </xf>
    <xf numFmtId="0" fontId="0" fillId="0" borderId="53" xfId="0" applyBorder="1"/>
    <xf numFmtId="4" fontId="0" fillId="0" borderId="20" xfId="0" applyNumberFormat="1" applyBorder="1"/>
    <xf numFmtId="0" fontId="0" fillId="0" borderId="4" xfId="0" applyFill="1" applyBorder="1"/>
    <xf numFmtId="4" fontId="0" fillId="0" borderId="0" xfId="0" applyNumberFormat="1" applyFill="1" applyBorder="1"/>
    <xf numFmtId="4" fontId="0" fillId="0" borderId="13" xfId="0" applyNumberFormat="1" applyFill="1" applyBorder="1"/>
    <xf numFmtId="4" fontId="0" fillId="0" borderId="45" xfId="0" applyNumberFormat="1" applyBorder="1"/>
    <xf numFmtId="0" fontId="6" fillId="0" borderId="17" xfId="0" applyFont="1" applyBorder="1" applyAlignment="1">
      <alignment horizontal="right" wrapText="1"/>
    </xf>
    <xf numFmtId="0" fontId="2" fillId="0" borderId="25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0" fillId="0" borderId="34" xfId="0" applyBorder="1" applyAlignment="1">
      <alignment vertical="top"/>
    </xf>
    <xf numFmtId="0" fontId="0" fillId="0" borderId="3" xfId="0" applyBorder="1" applyAlignment="1"/>
    <xf numFmtId="49" fontId="0" fillId="0" borderId="0" xfId="0" applyNumberFormat="1" applyBorder="1" applyAlignment="1">
      <alignment vertical="center" wrapText="1"/>
    </xf>
    <xf numFmtId="0" fontId="0" fillId="0" borderId="13" xfId="0" applyBorder="1" applyAlignment="1"/>
    <xf numFmtId="4" fontId="0" fillId="0" borderId="12" xfId="0" applyNumberFormat="1" applyFill="1" applyBorder="1"/>
    <xf numFmtId="0" fontId="2" fillId="0" borderId="2" xfId="1" applyFont="1" applyBorder="1" applyAlignment="1">
      <alignment horizontal="center" wrapText="1"/>
    </xf>
    <xf numFmtId="0" fontId="2" fillId="0" borderId="4" xfId="1" applyFont="1" applyBorder="1" applyAlignment="1">
      <alignment horizontal="center"/>
    </xf>
    <xf numFmtId="0" fontId="0" fillId="0" borderId="2" xfId="0" applyFill="1" applyBorder="1" applyAlignment="1">
      <alignment vertical="top"/>
    </xf>
    <xf numFmtId="14" fontId="4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right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0" fillId="0" borderId="13" xfId="0" applyFill="1" applyBorder="1" applyAlignment="1">
      <alignment vertical="top"/>
    </xf>
    <xf numFmtId="49" fontId="0" fillId="0" borderId="57" xfId="0" applyNumberFormat="1" applyFont="1" applyFill="1" applyBorder="1" applyAlignment="1">
      <alignment vertical="top" wrapText="1"/>
    </xf>
    <xf numFmtId="4" fontId="7" fillId="0" borderId="33" xfId="0" applyNumberFormat="1" applyFont="1" applyBorder="1"/>
    <xf numFmtId="0" fontId="0" fillId="0" borderId="45" xfId="0" applyFill="1" applyBorder="1"/>
    <xf numFmtId="0" fontId="4" fillId="0" borderId="6" xfId="0" applyFont="1" applyBorder="1" applyAlignment="1"/>
    <xf numFmtId="14" fontId="4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Fill="1" applyBorder="1"/>
    <xf numFmtId="0" fontId="0" fillId="0" borderId="3" xfId="0" applyBorder="1" applyAlignment="1">
      <alignment vertical="top"/>
    </xf>
    <xf numFmtId="0" fontId="0" fillId="0" borderId="5" xfId="0" applyBorder="1" applyAlignment="1">
      <alignment vertical="top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8" xfId="0" applyFont="1" applyBorder="1" applyAlignment="1">
      <alignment horizontal="center" wrapText="1"/>
    </xf>
    <xf numFmtId="0" fontId="0" fillId="0" borderId="0" xfId="0" applyBorder="1" applyAlignment="1">
      <alignment vertical="top"/>
    </xf>
    <xf numFmtId="4" fontId="0" fillId="0" borderId="26" xfId="0" applyNumberFormat="1" applyBorder="1"/>
    <xf numFmtId="0" fontId="0" fillId="0" borderId="26" xfId="0" applyFont="1" applyBorder="1"/>
    <xf numFmtId="0" fontId="0" fillId="0" borderId="53" xfId="0" applyFont="1" applyBorder="1"/>
    <xf numFmtId="0" fontId="0" fillId="0" borderId="53" xfId="0" applyFill="1" applyBorder="1"/>
    <xf numFmtId="0" fontId="0" fillId="0" borderId="26" xfId="0" applyFill="1" applyBorder="1" applyAlignment="1">
      <alignment horizontal="right"/>
    </xf>
    <xf numFmtId="4" fontId="0" fillId="0" borderId="53" xfId="0" applyNumberFormat="1" applyBorder="1"/>
    <xf numFmtId="0" fontId="0" fillId="0" borderId="9" xfId="0" applyFont="1" applyBorder="1" applyAlignment="1">
      <alignment horizontal="right"/>
    </xf>
    <xf numFmtId="0" fontId="0" fillId="0" borderId="30" xfId="0" applyFill="1" applyBorder="1" applyAlignment="1">
      <alignment horizontal="left"/>
    </xf>
    <xf numFmtId="0" fontId="9" fillId="0" borderId="16" xfId="0" applyFont="1" applyBorder="1" applyAlignment="1">
      <alignment vertical="top"/>
    </xf>
    <xf numFmtId="0" fontId="9" fillId="0" borderId="27" xfId="0" applyFont="1" applyBorder="1" applyAlignment="1">
      <alignment vertical="top"/>
    </xf>
    <xf numFmtId="0" fontId="9" fillId="0" borderId="5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4" fontId="0" fillId="0" borderId="31" xfId="0" applyNumberFormat="1" applyBorder="1" applyAlignment="1">
      <alignment vertical="top"/>
    </xf>
    <xf numFmtId="0" fontId="9" fillId="0" borderId="18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9" fillId="0" borderId="37" xfId="0" applyFont="1" applyBorder="1" applyAlignment="1">
      <alignment horizontal="left" vertical="top"/>
    </xf>
    <xf numFmtId="0" fontId="0" fillId="0" borderId="37" xfId="0" applyFill="1" applyBorder="1" applyAlignment="1">
      <alignment horizontal="left" vertical="top"/>
    </xf>
    <xf numFmtId="1" fontId="6" fillId="0" borderId="17" xfId="0" applyNumberFormat="1" applyFont="1" applyBorder="1" applyAlignment="1">
      <alignment horizontal="right" vertical="center"/>
    </xf>
    <xf numFmtId="0" fontId="0" fillId="0" borderId="4" xfId="0" applyFill="1" applyBorder="1" applyAlignment="1">
      <alignment horizontal="right"/>
    </xf>
    <xf numFmtId="4" fontId="0" fillId="0" borderId="26" xfId="0" applyNumberFormat="1" applyBorder="1" applyAlignment="1">
      <alignment horizontal="right"/>
    </xf>
    <xf numFmtId="0" fontId="0" fillId="0" borderId="25" xfId="0" applyFill="1" applyBorder="1" applyAlignment="1">
      <alignment horizontal="right"/>
    </xf>
    <xf numFmtId="4" fontId="0" fillId="0" borderId="25" xfId="0" applyNumberFormat="1" applyBorder="1" applyAlignment="1">
      <alignment horizontal="right"/>
    </xf>
    <xf numFmtId="1" fontId="7" fillId="0" borderId="1" xfId="0" applyNumberFormat="1" applyFont="1" applyBorder="1" applyAlignment="1">
      <alignment horizontal="center" wrapText="1"/>
    </xf>
    <xf numFmtId="0" fontId="0" fillId="0" borderId="10" xfId="0" applyFill="1" applyBorder="1"/>
    <xf numFmtId="0" fontId="0" fillId="0" borderId="4" xfId="0" applyBorder="1"/>
    <xf numFmtId="0" fontId="0" fillId="0" borderId="4" xfId="0" applyBorder="1" applyAlignment="1">
      <alignment vertical="top"/>
    </xf>
    <xf numFmtId="0" fontId="0" fillId="0" borderId="30" xfId="0" applyBorder="1" applyAlignment="1">
      <alignment vertical="top"/>
    </xf>
    <xf numFmtId="0" fontId="6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vertical="top"/>
    </xf>
    <xf numFmtId="0" fontId="7" fillId="0" borderId="53" xfId="0" applyFont="1" applyBorder="1" applyAlignment="1">
      <alignment horizontal="center" vertical="center"/>
    </xf>
    <xf numFmtId="0" fontId="0" fillId="0" borderId="3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45" xfId="0" applyBorder="1" applyAlignment="1">
      <alignment vertical="top"/>
    </xf>
    <xf numFmtId="0" fontId="0" fillId="0" borderId="24" xfId="0" applyFont="1" applyFill="1" applyBorder="1"/>
    <xf numFmtId="0" fontId="0" fillId="0" borderId="27" xfId="0" applyFont="1" applyFill="1" applyBorder="1"/>
    <xf numFmtId="0" fontId="0" fillId="0" borderId="12" xfId="0" applyFont="1" applyFill="1" applyBorder="1"/>
    <xf numFmtId="0" fontId="0" fillId="0" borderId="12" xfId="0" applyFont="1" applyBorder="1" applyAlignment="1">
      <alignment horizontal="right"/>
    </xf>
    <xf numFmtId="14" fontId="0" fillId="0" borderId="26" xfId="0" applyNumberFormat="1" applyBorder="1"/>
    <xf numFmtId="0" fontId="0" fillId="0" borderId="16" xfId="0" applyBorder="1" applyAlignment="1"/>
    <xf numFmtId="0" fontId="0" fillId="0" borderId="27" xfId="0" applyBorder="1" applyAlignment="1"/>
    <xf numFmtId="0" fontId="0" fillId="0" borderId="45" xfId="0" applyBorder="1" applyAlignment="1">
      <alignment horizontal="center" vertical="top" wrapText="1"/>
    </xf>
    <xf numFmtId="0" fontId="0" fillId="0" borderId="2" xfId="0" applyFont="1" applyFill="1" applyBorder="1"/>
    <xf numFmtId="0" fontId="0" fillId="0" borderId="3" xfId="0" applyFill="1" applyBorder="1" applyAlignment="1">
      <alignment horizontal="left"/>
    </xf>
    <xf numFmtId="0" fontId="1" fillId="0" borderId="16" xfId="1" applyFont="1" applyBorder="1" applyAlignment="1">
      <alignment horizontal="left" vertical="top"/>
    </xf>
    <xf numFmtId="0" fontId="14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center"/>
    </xf>
    <xf numFmtId="0" fontId="0" fillId="0" borderId="45" xfId="0" applyFill="1" applyBorder="1" applyAlignment="1">
      <alignment vertical="top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top"/>
    </xf>
    <xf numFmtId="0" fontId="0" fillId="0" borderId="26" xfId="0" applyFont="1" applyFill="1" applyBorder="1"/>
    <xf numFmtId="4" fontId="0" fillId="0" borderId="19" xfId="0" applyNumberFormat="1" applyFill="1" applyBorder="1"/>
    <xf numFmtId="0" fontId="0" fillId="0" borderId="30" xfId="0" applyFont="1" applyFill="1" applyBorder="1"/>
    <xf numFmtId="0" fontId="0" fillId="0" borderId="30" xfId="0" applyFont="1" applyBorder="1" applyAlignment="1">
      <alignment horizontal="right"/>
    </xf>
    <xf numFmtId="4" fontId="0" fillId="0" borderId="23" xfId="0" applyNumberFormat="1" applyBorder="1"/>
    <xf numFmtId="1" fontId="7" fillId="0" borderId="51" xfId="0" applyNumberFormat="1" applyFont="1" applyBorder="1" applyAlignment="1">
      <alignment horizontal="center" wrapText="1"/>
    </xf>
    <xf numFmtId="0" fontId="0" fillId="0" borderId="17" xfId="0" applyFill="1" applyBorder="1"/>
    <xf numFmtId="0" fontId="0" fillId="0" borderId="40" xfId="0" applyFill="1" applyBorder="1" applyAlignment="1"/>
    <xf numFmtId="0" fontId="0" fillId="0" borderId="9" xfId="0" applyFont="1" applyFill="1" applyBorder="1"/>
    <xf numFmtId="49" fontId="0" fillId="0" borderId="13" xfId="0" applyNumberFormat="1" applyBorder="1" applyAlignment="1">
      <alignment wrapText="1"/>
    </xf>
    <xf numFmtId="0" fontId="0" fillId="0" borderId="27" xfId="0" applyBorder="1" applyAlignment="1">
      <alignment vertical="top"/>
    </xf>
    <xf numFmtId="0" fontId="14" fillId="0" borderId="25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top"/>
    </xf>
    <xf numFmtId="0" fontId="0" fillId="0" borderId="40" xfId="0" applyFont="1" applyFill="1" applyBorder="1"/>
    <xf numFmtId="0" fontId="0" fillId="0" borderId="13" xfId="0" applyFont="1" applyFill="1" applyBorder="1"/>
    <xf numFmtId="0" fontId="0" fillId="0" borderId="25" xfId="0" applyFont="1" applyBorder="1"/>
    <xf numFmtId="0" fontId="0" fillId="0" borderId="27" xfId="0" applyFill="1" applyBorder="1" applyAlignment="1">
      <alignment vertical="top"/>
    </xf>
    <xf numFmtId="0" fontId="14" fillId="0" borderId="5" xfId="0" applyFont="1" applyBorder="1" applyAlignment="1">
      <alignment wrapText="1"/>
    </xf>
    <xf numFmtId="0" fontId="0" fillId="0" borderId="33" xfId="0" applyBorder="1"/>
    <xf numFmtId="0" fontId="0" fillId="0" borderId="26" xfId="0" applyBorder="1" applyAlignment="1"/>
    <xf numFmtId="0" fontId="4" fillId="0" borderId="25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49" fontId="14" fillId="0" borderId="5" xfId="0" applyNumberFormat="1" applyFont="1" applyBorder="1" applyAlignment="1">
      <alignment wrapText="1"/>
    </xf>
    <xf numFmtId="4" fontId="7" fillId="0" borderId="25" xfId="0" applyNumberFormat="1" applyFont="1" applyBorder="1" applyAlignment="1">
      <alignment wrapText="1"/>
    </xf>
    <xf numFmtId="0" fontId="0" fillId="0" borderId="25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14" fillId="0" borderId="5" xfId="0" applyFont="1" applyBorder="1" applyAlignment="1">
      <alignment horizontal="center" vertical="top"/>
    </xf>
    <xf numFmtId="0" fontId="0" fillId="0" borderId="53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4" fontId="0" fillId="0" borderId="20" xfId="0" applyNumberFormat="1" applyFill="1" applyBorder="1"/>
    <xf numFmtId="0" fontId="14" fillId="0" borderId="53" xfId="0" applyFont="1" applyBorder="1" applyAlignment="1">
      <alignment horizontal="center" vertical="top"/>
    </xf>
    <xf numFmtId="0" fontId="0" fillId="0" borderId="25" xfId="0" applyFill="1" applyBorder="1" applyAlignment="1">
      <alignment vertical="top"/>
    </xf>
    <xf numFmtId="0" fontId="16" fillId="0" borderId="0" xfId="0" applyFont="1"/>
    <xf numFmtId="0" fontId="7" fillId="0" borderId="26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Font="1" applyFill="1" applyBorder="1"/>
    <xf numFmtId="0" fontId="6" fillId="0" borderId="26" xfId="0" applyFont="1" applyBorder="1" applyAlignment="1">
      <alignment horizontal="right" wrapText="1"/>
    </xf>
    <xf numFmtId="14" fontId="0" fillId="0" borderId="25" xfId="0" applyNumberFormat="1" applyFill="1" applyBorder="1"/>
    <xf numFmtId="0" fontId="0" fillId="0" borderId="6" xfId="0" applyFont="1" applyBorder="1"/>
    <xf numFmtId="0" fontId="9" fillId="0" borderId="26" xfId="0" applyFont="1" applyBorder="1" applyAlignment="1">
      <alignment horizontal="center" vertical="top"/>
    </xf>
    <xf numFmtId="0" fontId="0" fillId="0" borderId="45" xfId="0" applyFill="1" applyBorder="1" applyAlignment="1">
      <alignment horizontal="left"/>
    </xf>
    <xf numFmtId="0" fontId="0" fillId="0" borderId="53" xfId="0" applyFont="1" applyFill="1" applyBorder="1"/>
    <xf numFmtId="0" fontId="0" fillId="0" borderId="60" xfId="0" applyBorder="1" applyAlignment="1">
      <alignment vertical="top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14" fontId="4" fillId="0" borderId="34" xfId="0" applyNumberFormat="1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4" fontId="4" fillId="0" borderId="32" xfId="0" applyNumberFormat="1" applyFont="1" applyBorder="1"/>
    <xf numFmtId="0" fontId="15" fillId="0" borderId="25" xfId="0" applyFont="1" applyBorder="1" applyAlignment="1">
      <alignment vertical="center" wrapText="1"/>
    </xf>
    <xf numFmtId="0" fontId="0" fillId="0" borderId="45" xfId="0" applyFont="1" applyFill="1" applyBorder="1"/>
    <xf numFmtId="0" fontId="0" fillId="0" borderId="40" xfId="0" applyFill="1" applyBorder="1"/>
    <xf numFmtId="0" fontId="0" fillId="0" borderId="49" xfId="0" applyFill="1" applyBorder="1"/>
    <xf numFmtId="0" fontId="0" fillId="0" borderId="44" xfId="0" applyFill="1" applyBorder="1"/>
    <xf numFmtId="4" fontId="0" fillId="0" borderId="9" xfId="0" applyNumberFormat="1" applyBorder="1" applyAlignment="1">
      <alignment horizontal="right"/>
    </xf>
    <xf numFmtId="0" fontId="0" fillId="0" borderId="3" xfId="0" applyBorder="1" applyAlignment="1">
      <alignment vertical="top"/>
    </xf>
    <xf numFmtId="14" fontId="4" fillId="0" borderId="17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top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top" wrapText="1"/>
    </xf>
    <xf numFmtId="0" fontId="0" fillId="0" borderId="0" xfId="0" applyFont="1" applyFill="1" applyBorder="1" applyAlignment="1">
      <alignment horizontal="right"/>
    </xf>
    <xf numFmtId="1" fontId="0" fillId="0" borderId="10" xfId="0" applyNumberFormat="1" applyBorder="1" applyAlignment="1">
      <alignment horizontal="center" vertical="top" wrapText="1"/>
    </xf>
    <xf numFmtId="1" fontId="0" fillId="0" borderId="6" xfId="0" applyNumberFormat="1" applyBorder="1" applyAlignment="1">
      <alignment horizontal="center" vertical="top" wrapText="1"/>
    </xf>
    <xf numFmtId="14" fontId="4" fillId="0" borderId="17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14" fontId="4" fillId="0" borderId="3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/>
    <xf numFmtId="14" fontId="15" fillId="0" borderId="53" xfId="0" applyNumberFormat="1" applyFont="1" applyBorder="1" applyAlignment="1">
      <alignment vertical="center" wrapText="1"/>
    </xf>
    <xf numFmtId="14" fontId="0" fillId="0" borderId="2" xfId="0" applyNumberFormat="1" applyBorder="1"/>
    <xf numFmtId="14" fontId="0" fillId="0" borderId="5" xfId="0" applyNumberFormat="1" applyBorder="1"/>
    <xf numFmtId="0" fontId="0" fillId="0" borderId="33" xfId="0" applyFill="1" applyBorder="1"/>
    <xf numFmtId="0" fontId="0" fillId="0" borderId="35" xfId="0" applyFill="1" applyBorder="1"/>
    <xf numFmtId="0" fontId="0" fillId="0" borderId="40" xfId="0" applyFill="1" applyBorder="1" applyAlignment="1">
      <alignment horizontal="left"/>
    </xf>
    <xf numFmtId="0" fontId="0" fillId="0" borderId="25" xfId="0" applyBorder="1" applyAlignment="1"/>
    <xf numFmtId="0" fontId="0" fillId="0" borderId="5" xfId="0" applyBorder="1" applyAlignment="1">
      <alignment vertical="top"/>
    </xf>
    <xf numFmtId="0" fontId="0" fillId="0" borderId="53" xfId="0" applyBorder="1" applyAlignment="1"/>
    <xf numFmtId="0" fontId="6" fillId="0" borderId="5" xfId="0" applyFont="1" applyBorder="1" applyAlignment="1">
      <alignment horizontal="center" vertical="top" wrapText="1"/>
    </xf>
    <xf numFmtId="0" fontId="0" fillId="0" borderId="34" xfId="0" applyBorder="1" applyAlignment="1">
      <alignment vertical="top"/>
    </xf>
    <xf numFmtId="49" fontId="0" fillId="0" borderId="4" xfId="0" applyNumberFormat="1" applyBorder="1" applyAlignment="1">
      <alignment vertical="top"/>
    </xf>
    <xf numFmtId="1" fontId="6" fillId="0" borderId="51" xfId="0" applyNumberFormat="1" applyFont="1" applyBorder="1" applyAlignment="1">
      <alignment horizontal="right" vertical="top"/>
    </xf>
    <xf numFmtId="0" fontId="0" fillId="0" borderId="28" xfId="0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14" fillId="0" borderId="5" xfId="0" applyFont="1" applyBorder="1" applyAlignment="1">
      <alignment horizontal="left" vertical="top" wrapText="1"/>
    </xf>
    <xf numFmtId="0" fontId="0" fillId="0" borderId="23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6" fillId="0" borderId="53" xfId="0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/>
    </xf>
    <xf numFmtId="0" fontId="0" fillId="0" borderId="28" xfId="0" applyNumberFormat="1" applyBorder="1" applyAlignment="1">
      <alignment horizontal="center" vertical="top"/>
    </xf>
    <xf numFmtId="0" fontId="14" fillId="0" borderId="3" xfId="0" applyFont="1" applyBorder="1" applyAlignment="1">
      <alignment horizontal="left" vertical="top" wrapText="1"/>
    </xf>
    <xf numFmtId="0" fontId="0" fillId="0" borderId="3" xfId="0" applyBorder="1" applyAlignment="1">
      <alignment vertical="top"/>
    </xf>
    <xf numFmtId="0" fontId="0" fillId="0" borderId="3" xfId="0" applyBorder="1" applyAlignment="1"/>
    <xf numFmtId="0" fontId="0" fillId="0" borderId="27" xfId="0" applyBorder="1" applyAlignment="1">
      <alignment vertical="top"/>
    </xf>
    <xf numFmtId="0" fontId="14" fillId="0" borderId="3" xfId="0" applyFont="1" applyBorder="1" applyAlignment="1">
      <alignment horizontal="center" vertical="top"/>
    </xf>
    <xf numFmtId="0" fontId="16" fillId="0" borderId="30" xfId="0" applyFont="1" applyFill="1" applyBorder="1" applyAlignment="1">
      <alignment horizontal="left"/>
    </xf>
    <xf numFmtId="0" fontId="16" fillId="0" borderId="30" xfId="0" applyFont="1" applyFill="1" applyBorder="1" applyAlignment="1">
      <alignment horizontal="right"/>
    </xf>
    <xf numFmtId="4" fontId="16" fillId="0" borderId="30" xfId="0" applyNumberFormat="1" applyFont="1" applyFill="1" applyBorder="1"/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6" xfId="0" applyFont="1" applyBorder="1" applyAlignment="1">
      <alignment horizontal="center" wrapText="1"/>
    </xf>
    <xf numFmtId="0" fontId="0" fillId="0" borderId="48" xfId="0" applyFill="1" applyBorder="1" applyAlignment="1"/>
    <xf numFmtId="17" fontId="0" fillId="0" borderId="26" xfId="0" applyNumberFormat="1" applyBorder="1"/>
    <xf numFmtId="0" fontId="0" fillId="0" borderId="48" xfId="0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4" fontId="0" fillId="0" borderId="50" xfId="0" applyNumberFormat="1" applyFill="1" applyBorder="1"/>
    <xf numFmtId="0" fontId="4" fillId="0" borderId="2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0" borderId="26" xfId="0" applyBorder="1" applyAlignment="1">
      <alignment vertical="top"/>
    </xf>
    <xf numFmtId="14" fontId="0" fillId="0" borderId="9" xfId="0" applyNumberFormat="1" applyBorder="1"/>
    <xf numFmtId="0" fontId="0" fillId="0" borderId="49" xfId="0" applyFont="1" applyFill="1" applyBorder="1"/>
    <xf numFmtId="4" fontId="0" fillId="0" borderId="12" xfId="0" applyNumberFormat="1" applyBorder="1" applyAlignment="1">
      <alignment horizontal="right"/>
    </xf>
    <xf numFmtId="0" fontId="0" fillId="0" borderId="41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2" borderId="0" xfId="0" applyFill="1"/>
    <xf numFmtId="0" fontId="0" fillId="0" borderId="62" xfId="0" applyFill="1" applyBorder="1" applyAlignment="1">
      <alignment horizontal="right"/>
    </xf>
    <xf numFmtId="4" fontId="20" fillId="2" borderId="0" xfId="0" applyNumberFormat="1" applyFont="1" applyFill="1"/>
    <xf numFmtId="4" fontId="0" fillId="0" borderId="9" xfId="0" applyNumberFormat="1" applyFill="1" applyBorder="1" applyAlignment="1">
      <alignment horizontal="right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7" fillId="0" borderId="26" xfId="0" applyFont="1" applyBorder="1" applyAlignment="1">
      <alignment horizontal="center" vertical="center"/>
    </xf>
    <xf numFmtId="0" fontId="0" fillId="0" borderId="47" xfId="0" applyBorder="1" applyAlignment="1">
      <alignment horizontal="right" vertical="center"/>
    </xf>
    <xf numFmtId="1" fontId="6" fillId="0" borderId="51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49" fontId="9" fillId="0" borderId="5" xfId="0" applyNumberFormat="1" applyFont="1" applyBorder="1" applyAlignment="1">
      <alignment vertical="top" wrapText="1"/>
    </xf>
    <xf numFmtId="0" fontId="0" fillId="0" borderId="12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4" fontId="0" fillId="0" borderId="3" xfId="0" applyNumberFormat="1" applyFill="1" applyBorder="1"/>
    <xf numFmtId="14" fontId="0" fillId="0" borderId="3" xfId="0" applyNumberFormat="1" applyBorder="1"/>
    <xf numFmtId="49" fontId="9" fillId="0" borderId="24" xfId="0" applyNumberFormat="1" applyFont="1" applyBorder="1" applyAlignment="1">
      <alignment vertical="top" wrapText="1"/>
    </xf>
    <xf numFmtId="49" fontId="9" fillId="0" borderId="16" xfId="0" applyNumberFormat="1" applyFont="1" applyBorder="1" applyAlignment="1">
      <alignment vertical="top" wrapText="1"/>
    </xf>
    <xf numFmtId="0" fontId="6" fillId="0" borderId="53" xfId="0" applyFont="1" applyBorder="1" applyAlignment="1">
      <alignment horizontal="right" wrapText="1"/>
    </xf>
    <xf numFmtId="49" fontId="9" fillId="0" borderId="27" xfId="0" applyNumberFormat="1" applyFont="1" applyBorder="1" applyAlignment="1">
      <alignment vertical="top" wrapText="1"/>
    </xf>
    <xf numFmtId="0" fontId="7" fillId="2" borderId="26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top"/>
    </xf>
    <xf numFmtId="0" fontId="0" fillId="2" borderId="26" xfId="0" applyFill="1" applyBorder="1"/>
    <xf numFmtId="0" fontId="0" fillId="2" borderId="10" xfId="0" applyFill="1" applyBorder="1"/>
    <xf numFmtId="0" fontId="0" fillId="2" borderId="12" xfId="0" applyFill="1" applyBorder="1"/>
    <xf numFmtId="0" fontId="0" fillId="2" borderId="12" xfId="0" applyFill="1" applyBorder="1" applyAlignment="1">
      <alignment horizontal="right"/>
    </xf>
    <xf numFmtId="4" fontId="0" fillId="2" borderId="12" xfId="0" applyNumberFormat="1" applyFill="1" applyBorder="1"/>
    <xf numFmtId="0" fontId="7" fillId="2" borderId="53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top"/>
    </xf>
    <xf numFmtId="0" fontId="0" fillId="2" borderId="53" xfId="0" applyFill="1" applyBorder="1"/>
    <xf numFmtId="0" fontId="0" fillId="2" borderId="17" xfId="0" applyFill="1" applyBorder="1"/>
    <xf numFmtId="0" fontId="0" fillId="2" borderId="9" xfId="0" applyFill="1" applyBorder="1"/>
    <xf numFmtId="0" fontId="0" fillId="2" borderId="9" xfId="0" applyFill="1" applyBorder="1" applyAlignment="1">
      <alignment horizontal="right"/>
    </xf>
    <xf numFmtId="4" fontId="0" fillId="2" borderId="9" xfId="0" applyNumberFormat="1" applyFill="1" applyBorder="1"/>
    <xf numFmtId="0" fontId="7" fillId="2" borderId="25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top"/>
    </xf>
    <xf numFmtId="0" fontId="0" fillId="2" borderId="47" xfId="0" applyFill="1" applyBorder="1"/>
    <xf numFmtId="0" fontId="0" fillId="2" borderId="30" xfId="0" applyFill="1" applyBorder="1" applyAlignment="1">
      <alignment horizontal="right"/>
    </xf>
    <xf numFmtId="4" fontId="0" fillId="2" borderId="31" xfId="0" applyNumberFormat="1" applyFill="1" applyBorder="1"/>
    <xf numFmtId="0" fontId="7" fillId="2" borderId="2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top"/>
    </xf>
    <xf numFmtId="0" fontId="0" fillId="2" borderId="25" xfId="0" applyFill="1" applyBorder="1"/>
    <xf numFmtId="0" fontId="0" fillId="2" borderId="6" xfId="0" applyFill="1" applyBorder="1"/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right"/>
    </xf>
    <xf numFmtId="4" fontId="0" fillId="2" borderId="19" xfId="0" applyNumberFormat="1" applyFill="1" applyBorder="1"/>
    <xf numFmtId="0" fontId="0" fillId="2" borderId="51" xfId="0" applyFill="1" applyBorder="1" applyAlignment="1">
      <alignment horizontal="center" vertical="center"/>
    </xf>
    <xf numFmtId="0" fontId="0" fillId="2" borderId="5" xfId="0" applyFill="1" applyBorder="1" applyAlignment="1">
      <alignment vertical="top"/>
    </xf>
    <xf numFmtId="14" fontId="0" fillId="2" borderId="5" xfId="0" applyNumberFormat="1" applyFill="1" applyBorder="1"/>
    <xf numFmtId="0" fontId="14" fillId="2" borderId="0" xfId="0" applyFont="1" applyFill="1" applyBorder="1" applyAlignment="1">
      <alignment horizontal="center" vertical="top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4" fontId="0" fillId="2" borderId="5" xfId="0" applyNumberFormat="1" applyFill="1" applyBorder="1"/>
    <xf numFmtId="0" fontId="0" fillId="2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5" xfId="0" applyBorder="1" applyAlignment="1"/>
    <xf numFmtId="0" fontId="0" fillId="0" borderId="3" xfId="0" applyBorder="1" applyAlignment="1">
      <alignment vertical="top"/>
    </xf>
    <xf numFmtId="0" fontId="4" fillId="0" borderId="2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0" borderId="19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26" xfId="0" applyFill="1" applyBorder="1" applyAlignment="1">
      <alignment vertical="top"/>
    </xf>
    <xf numFmtId="0" fontId="0" fillId="0" borderId="53" xfId="0" applyFill="1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" xfId="0" applyFill="1" applyBorder="1" applyAlignment="1">
      <alignment vertical="top"/>
    </xf>
    <xf numFmtId="0" fontId="6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49" fontId="9" fillId="0" borderId="26" xfId="0" applyNumberFormat="1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0" fillId="0" borderId="2" xfId="0" applyFill="1" applyBorder="1" applyAlignment="1">
      <alignment horizontal="right" vertical="top"/>
    </xf>
    <xf numFmtId="0" fontId="0" fillId="0" borderId="45" xfId="0" applyBorder="1" applyAlignment="1">
      <alignment horizontal="right" vertical="top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1" fontId="6" fillId="0" borderId="52" xfId="0" applyNumberFormat="1" applyFont="1" applyBorder="1" applyAlignment="1">
      <alignment horizontal="right" vertical="center"/>
    </xf>
    <xf numFmtId="1" fontId="6" fillId="0" borderId="51" xfId="0" applyNumberFormat="1" applyFont="1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49" fontId="0" fillId="0" borderId="2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Fill="1" applyBorder="1" applyAlignment="1">
      <alignment vertical="top"/>
    </xf>
    <xf numFmtId="49" fontId="0" fillId="0" borderId="23" xfId="0" applyNumberFormat="1" applyBorder="1" applyAlignment="1">
      <alignment vertical="top"/>
    </xf>
    <xf numFmtId="49" fontId="0" fillId="0" borderId="4" xfId="0" applyNumberFormat="1" applyBorder="1" applyAlignment="1">
      <alignment vertical="top"/>
    </xf>
    <xf numFmtId="1" fontId="6" fillId="0" borderId="1" xfId="0" applyNumberFormat="1" applyFont="1" applyBorder="1" applyAlignment="1">
      <alignment horizontal="right" vertical="top"/>
    </xf>
    <xf numFmtId="1" fontId="6" fillId="0" borderId="51" xfId="0" applyNumberFormat="1" applyFont="1" applyBorder="1" applyAlignment="1">
      <alignment horizontal="right" vertical="top"/>
    </xf>
    <xf numFmtId="14" fontId="4" fillId="0" borderId="10" xfId="0" applyNumberFormat="1" applyFont="1" applyBorder="1" applyAlignment="1">
      <alignment horizontal="center" vertical="center"/>
    </xf>
    <xf numFmtId="14" fontId="4" fillId="0" borderId="32" xfId="0" applyNumberFormat="1" applyFont="1" applyBorder="1" applyAlignment="1">
      <alignment horizontal="center" vertical="center"/>
    </xf>
    <xf numFmtId="14" fontId="4" fillId="0" borderId="33" xfId="0" applyNumberFormat="1" applyFont="1" applyBorder="1" applyAlignment="1">
      <alignment horizontal="center" vertical="center"/>
    </xf>
    <xf numFmtId="14" fontId="4" fillId="0" borderId="21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4" fillId="0" borderId="34" xfId="0" applyFont="1" applyFill="1" applyBorder="1" applyAlignment="1">
      <alignment horizontal="right"/>
    </xf>
    <xf numFmtId="0" fontId="2" fillId="0" borderId="21" xfId="1" applyFont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0" fontId="2" fillId="0" borderId="15" xfId="1" applyFont="1" applyBorder="1" applyAlignment="1">
      <alignment horizontal="center" wrapText="1"/>
    </xf>
    <xf numFmtId="14" fontId="4" fillId="0" borderId="6" xfId="0" applyNumberFormat="1" applyFont="1" applyBorder="1" applyAlignment="1">
      <alignment horizontal="center" vertical="center" wrapText="1"/>
    </xf>
    <xf numFmtId="14" fontId="4" fillId="0" borderId="34" xfId="0" applyNumberFormat="1" applyFont="1" applyBorder="1" applyAlignment="1">
      <alignment horizontal="center" vertical="center" wrapText="1"/>
    </xf>
    <xf numFmtId="14" fontId="4" fillId="0" borderId="35" xfId="0" applyNumberFormat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wrapText="1"/>
    </xf>
    <xf numFmtId="0" fontId="2" fillId="0" borderId="32" xfId="1" applyFont="1" applyBorder="1" applyAlignment="1">
      <alignment horizontal="center" wrapText="1"/>
    </xf>
    <xf numFmtId="0" fontId="2" fillId="0" borderId="33" xfId="1" applyFont="1" applyBorder="1" applyAlignment="1">
      <alignment horizontal="center" wrapText="1"/>
    </xf>
    <xf numFmtId="0" fontId="1" fillId="0" borderId="5" xfId="1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0" fillId="0" borderId="51" xfId="1" applyFont="1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13" fillId="0" borderId="34" xfId="0" applyFont="1" applyFill="1" applyBorder="1" applyAlignment="1">
      <alignment horizontal="right"/>
    </xf>
    <xf numFmtId="14" fontId="4" fillId="0" borderId="17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4" fontId="4" fillId="0" borderId="4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53" xfId="0" applyFont="1" applyBorder="1" applyAlignment="1">
      <alignment vertical="top"/>
    </xf>
    <xf numFmtId="0" fontId="1" fillId="0" borderId="26" xfId="1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2" fillId="0" borderId="17" xfId="1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2" fillId="0" borderId="1" xfId="1" applyFont="1" applyBorder="1" applyAlignment="1">
      <alignment horizontal="center" vertical="top"/>
    </xf>
    <xf numFmtId="0" fontId="1" fillId="0" borderId="53" xfId="1" applyFont="1" applyBorder="1" applyAlignment="1">
      <alignment horizontal="left" vertical="top"/>
    </xf>
    <xf numFmtId="0" fontId="1" fillId="0" borderId="5" xfId="1" applyFont="1" applyBorder="1" applyAlignment="1">
      <alignment horizontal="left" vertical="top"/>
    </xf>
    <xf numFmtId="0" fontId="0" fillId="0" borderId="45" xfId="0" applyBorder="1" applyAlignment="1">
      <alignment horizontal="left"/>
    </xf>
    <xf numFmtId="0" fontId="1" fillId="0" borderId="2" xfId="1" applyFont="1" applyBorder="1" applyAlignment="1">
      <alignment horizontal="center" vertical="top"/>
    </xf>
    <xf numFmtId="0" fontId="0" fillId="0" borderId="3" xfId="0" applyFont="1" applyBorder="1" applyAlignment="1">
      <alignment vertical="top"/>
    </xf>
    <xf numFmtId="14" fontId="0" fillId="2" borderId="53" xfId="0" applyNumberFormat="1" applyFill="1" applyBorder="1" applyAlignment="1">
      <alignment vertical="top"/>
    </xf>
    <xf numFmtId="0" fontId="0" fillId="2" borderId="25" xfId="0" applyFill="1" applyBorder="1" applyAlignment="1">
      <alignment vertical="top"/>
    </xf>
    <xf numFmtId="0" fontId="2" fillId="0" borderId="51" xfId="1" applyFont="1" applyBorder="1" applyAlignment="1">
      <alignment horizontal="center" vertical="top"/>
    </xf>
    <xf numFmtId="0" fontId="1" fillId="0" borderId="2" xfId="1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2" borderId="26" xfId="0" applyFill="1" applyBorder="1" applyAlignment="1">
      <alignment vertical="top"/>
    </xf>
    <xf numFmtId="14" fontId="4" fillId="0" borderId="6" xfId="0" applyNumberFormat="1" applyFont="1" applyBorder="1" applyAlignment="1">
      <alignment horizontal="center" vertical="center"/>
    </xf>
    <xf numFmtId="14" fontId="4" fillId="0" borderId="34" xfId="0" applyNumberFormat="1" applyFont="1" applyBorder="1" applyAlignment="1">
      <alignment horizontal="center" vertical="center"/>
    </xf>
    <xf numFmtId="14" fontId="4" fillId="0" borderId="35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0" fontId="0" fillId="0" borderId="5" xfId="0" applyBorder="1" applyAlignment="1"/>
    <xf numFmtId="0" fontId="0" fillId="0" borderId="3" xfId="0" applyBorder="1" applyAlignment="1"/>
    <xf numFmtId="0" fontId="0" fillId="0" borderId="4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0" fillId="0" borderId="2" xfId="0" applyNumberForma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7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" fontId="6" fillId="0" borderId="1" xfId="0" applyNumberFormat="1" applyFont="1" applyBorder="1" applyAlignment="1">
      <alignment horizontal="right" vertical="center"/>
    </xf>
    <xf numFmtId="0" fontId="0" fillId="0" borderId="5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2" xfId="0" applyFill="1" applyBorder="1" applyAlignment="1"/>
    <xf numFmtId="0" fontId="0" fillId="0" borderId="30" xfId="0" applyBorder="1" applyAlignment="1"/>
    <xf numFmtId="14" fontId="4" fillId="0" borderId="17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14" fontId="4" fillId="0" borderId="43" xfId="0" applyNumberFormat="1" applyFont="1" applyBorder="1" applyAlignment="1">
      <alignment horizontal="center" vertical="center"/>
    </xf>
    <xf numFmtId="0" fontId="0" fillId="0" borderId="58" xfId="0" applyBorder="1" applyAlignment="1">
      <alignment vertical="top"/>
    </xf>
    <xf numFmtId="0" fontId="0" fillId="0" borderId="59" xfId="0" applyBorder="1" applyAlignment="1">
      <alignment vertical="top"/>
    </xf>
    <xf numFmtId="49" fontId="9" fillId="0" borderId="53" xfId="0" applyNumberFormat="1" applyFont="1" applyBorder="1" applyAlignment="1">
      <alignment vertical="top" wrapText="1"/>
    </xf>
    <xf numFmtId="0" fontId="0" fillId="0" borderId="1" xfId="0" applyFill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4" fontId="0" fillId="0" borderId="53" xfId="0" applyNumberFormat="1" applyFill="1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0" fillId="0" borderId="53" xfId="0" applyFill="1" applyBorder="1" applyAlignment="1">
      <alignment horizontal="right" vertical="top"/>
    </xf>
    <xf numFmtId="0" fontId="0" fillId="0" borderId="53" xfId="0" applyBorder="1" applyAlignment="1">
      <alignment horizontal="right" vertical="top"/>
    </xf>
    <xf numFmtId="0" fontId="4" fillId="0" borderId="1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0" fillId="0" borderId="28" xfId="0" applyNumberForma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0" fillId="0" borderId="3" xfId="0" applyBorder="1" applyAlignment="1">
      <alignment horizontal="right" vertical="top"/>
    </xf>
    <xf numFmtId="4" fontId="0" fillId="0" borderId="2" xfId="0" applyNumberFormat="1" applyFill="1" applyBorder="1" applyAlignment="1">
      <alignment vertical="top"/>
    </xf>
    <xf numFmtId="49" fontId="15" fillId="0" borderId="2" xfId="0" applyNumberFormat="1" applyFont="1" applyBorder="1" applyAlignment="1">
      <alignment vertical="top" wrapText="1"/>
    </xf>
    <xf numFmtId="49" fontId="15" fillId="0" borderId="5" xfId="0" applyNumberFormat="1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49" fontId="19" fillId="0" borderId="2" xfId="0" applyNumberFormat="1" applyFont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1" fontId="4" fillId="0" borderId="26" xfId="0" applyNumberFormat="1" applyFont="1" applyBorder="1" applyAlignment="1">
      <alignment horizontal="center" vertical="top" wrapText="1"/>
    </xf>
    <xf numFmtId="1" fontId="4" fillId="0" borderId="53" xfId="0" applyNumberFormat="1" applyFont="1" applyBorder="1" applyAlignment="1">
      <alignment horizontal="center" vertical="top" wrapText="1"/>
    </xf>
    <xf numFmtId="1" fontId="0" fillId="0" borderId="25" xfId="0" applyNumberFormat="1" applyBorder="1" applyAlignment="1">
      <alignment horizontal="center" vertical="top" wrapText="1"/>
    </xf>
    <xf numFmtId="1" fontId="4" fillId="0" borderId="26" xfId="0" applyNumberFormat="1" applyFont="1" applyBorder="1" applyAlignment="1">
      <alignment horizontal="center" vertical="center" wrapText="1"/>
    </xf>
    <xf numFmtId="1" fontId="0" fillId="0" borderId="25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top"/>
    </xf>
    <xf numFmtId="0" fontId="0" fillId="0" borderId="26" xfId="0" applyFont="1" applyFill="1" applyBorder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49" fontId="9" fillId="0" borderId="23" xfId="0" applyNumberFormat="1" applyFont="1" applyBorder="1" applyAlignment="1">
      <alignment vertical="top" wrapText="1"/>
    </xf>
    <xf numFmtId="49" fontId="9" fillId="0" borderId="4" xfId="0" applyNumberFormat="1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49" fontId="9" fillId="0" borderId="5" xfId="0" applyNumberFormat="1" applyFont="1" applyBorder="1" applyAlignment="1">
      <alignment vertical="top" wrapText="1"/>
    </xf>
    <xf numFmtId="1" fontId="7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top" wrapText="1"/>
    </xf>
    <xf numFmtId="49" fontId="9" fillId="0" borderId="51" xfId="0" applyNumberFormat="1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center" vertical="top"/>
    </xf>
    <xf numFmtId="0" fontId="0" fillId="0" borderId="53" xfId="0" applyNumberFormat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top"/>
    </xf>
    <xf numFmtId="1" fontId="6" fillId="0" borderId="51" xfId="0" applyNumberFormat="1" applyFont="1" applyBorder="1" applyAlignment="1">
      <alignment horizontal="center" vertical="top"/>
    </xf>
    <xf numFmtId="0" fontId="0" fillId="0" borderId="51" xfId="0" applyBorder="1" applyAlignment="1">
      <alignment horizontal="center" vertical="top"/>
    </xf>
    <xf numFmtId="1" fontId="4" fillId="0" borderId="53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top"/>
    </xf>
    <xf numFmtId="0" fontId="4" fillId="0" borderId="51" xfId="0" applyFont="1" applyBorder="1" applyAlignment="1">
      <alignment horizontal="center" vertical="top"/>
    </xf>
    <xf numFmtId="0" fontId="0" fillId="2" borderId="61" xfId="0" applyFill="1" applyBorder="1" applyAlignment="1">
      <alignment horizontal="right" vertical="top"/>
    </xf>
    <xf numFmtId="0" fontId="0" fillId="2" borderId="6" xfId="0" applyFill="1" applyBorder="1" applyAlignment="1">
      <alignment horizontal="right" vertical="top"/>
    </xf>
    <xf numFmtId="4" fontId="0" fillId="2" borderId="26" xfId="0" applyNumberFormat="1" applyFill="1" applyBorder="1" applyAlignment="1">
      <alignment vertical="top"/>
    </xf>
    <xf numFmtId="0" fontId="9" fillId="0" borderId="4" xfId="0" applyFont="1" applyBorder="1" applyAlignment="1">
      <alignment vertical="top" wrapText="1"/>
    </xf>
    <xf numFmtId="0" fontId="0" fillId="0" borderId="26" xfId="0" applyFill="1" applyBorder="1" applyAlignment="1">
      <alignment horizontal="left" vertical="top"/>
    </xf>
    <xf numFmtId="14" fontId="15" fillId="0" borderId="26" xfId="0" applyNumberFormat="1" applyFont="1" applyBorder="1" applyAlignment="1">
      <alignment horizontal="left" vertical="top" wrapText="1"/>
    </xf>
    <xf numFmtId="0" fontId="15" fillId="0" borderId="25" xfId="0" applyFont="1" applyBorder="1" applyAlignment="1">
      <alignment horizontal="left" vertical="top" wrapText="1"/>
    </xf>
    <xf numFmtId="4" fontId="0" fillId="0" borderId="8" xfId="0" applyNumberFormat="1" applyFill="1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50" xfId="0" applyBorder="1" applyAlignment="1">
      <alignment vertical="top"/>
    </xf>
    <xf numFmtId="0" fontId="2" fillId="0" borderId="2" xfId="1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49" fontId="9" fillId="0" borderId="33" xfId="0" applyNumberFormat="1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49" fontId="9" fillId="0" borderId="43" xfId="0" applyNumberFormat="1" applyFont="1" applyBorder="1" applyAlignment="1">
      <alignment vertical="top" wrapText="1"/>
    </xf>
    <xf numFmtId="0" fontId="0" fillId="0" borderId="43" xfId="0" applyBorder="1" applyAlignment="1">
      <alignment vertical="top" wrapText="1"/>
    </xf>
    <xf numFmtId="4" fontId="0" fillId="0" borderId="26" xfId="0" applyNumberFormat="1" applyFill="1" applyBorder="1" applyAlignment="1">
      <alignment vertical="top"/>
    </xf>
    <xf numFmtId="0" fontId="4" fillId="0" borderId="10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3"/>
  <sheetViews>
    <sheetView tabSelected="1" topLeftCell="V91" workbookViewId="0">
      <selection activeCell="AN107" sqref="AN107"/>
    </sheetView>
  </sheetViews>
  <sheetFormatPr defaultRowHeight="15" x14ac:dyDescent="0.25"/>
  <cols>
    <col min="1" max="1" width="5" hidden="1" customWidth="1"/>
    <col min="2" max="2" width="15.42578125" hidden="1" customWidth="1"/>
    <col min="3" max="3" width="14.28515625" hidden="1" customWidth="1"/>
    <col min="4" max="4" width="15.85546875" hidden="1" customWidth="1"/>
    <col min="5" max="5" width="10.140625" hidden="1" customWidth="1"/>
    <col min="6" max="6" width="23.5703125" hidden="1" customWidth="1"/>
    <col min="7" max="7" width="12.85546875" hidden="1" customWidth="1"/>
    <col min="8" max="10" width="9.140625" hidden="1" customWidth="1"/>
    <col min="11" max="11" width="4.7109375" hidden="1" customWidth="1"/>
    <col min="12" max="12" width="17.7109375" hidden="1" customWidth="1"/>
    <col min="13" max="13" width="15.42578125" hidden="1" customWidth="1"/>
    <col min="14" max="14" width="15.28515625" hidden="1" customWidth="1"/>
    <col min="15" max="15" width="14.28515625" hidden="1" customWidth="1"/>
    <col min="16" max="16" width="18.5703125" hidden="1" customWidth="1"/>
    <col min="17" max="17" width="11.42578125" hidden="1" customWidth="1"/>
    <col min="18" max="18" width="16.7109375" hidden="1" customWidth="1"/>
    <col min="19" max="19" width="11.7109375" hidden="1" customWidth="1"/>
    <col min="20" max="20" width="9.140625" hidden="1" customWidth="1"/>
    <col min="21" max="21" width="10.140625" hidden="1" customWidth="1"/>
    <col min="22" max="22" width="4.7109375" customWidth="1"/>
    <col min="23" max="23" width="21" customWidth="1"/>
    <col min="24" max="24" width="16.5703125" customWidth="1"/>
    <col min="25" max="25" width="18" customWidth="1"/>
    <col min="26" max="26" width="16.140625" customWidth="1"/>
    <col min="27" max="27" width="9.85546875" customWidth="1"/>
    <col min="28" max="28" width="19.7109375" customWidth="1"/>
    <col min="29" max="29" width="16.5703125" customWidth="1"/>
  </cols>
  <sheetData>
    <row r="1" spans="1:32" hidden="1" x14ac:dyDescent="0.25">
      <c r="C1" s="70"/>
      <c r="N1" s="70"/>
      <c r="O1" s="9"/>
      <c r="Y1" s="9"/>
    </row>
    <row r="2" spans="1:32" hidden="1" x14ac:dyDescent="0.25"/>
    <row r="3" spans="1:32" x14ac:dyDescent="0.25">
      <c r="C3" s="21" t="s">
        <v>78</v>
      </c>
      <c r="D3" s="21"/>
      <c r="G3" s="17" t="s">
        <v>18</v>
      </c>
      <c r="N3" s="21" t="s">
        <v>78</v>
      </c>
      <c r="O3" s="21" t="s">
        <v>121</v>
      </c>
      <c r="P3" s="21"/>
      <c r="S3" s="17" t="s">
        <v>18</v>
      </c>
      <c r="W3" s="244"/>
      <c r="X3" s="244"/>
      <c r="Y3" s="245" t="s">
        <v>244</v>
      </c>
      <c r="Z3" s="245"/>
      <c r="AA3" s="244"/>
      <c r="AB3" s="244"/>
      <c r="AC3" s="246" t="s">
        <v>18</v>
      </c>
    </row>
    <row r="4" spans="1:32" x14ac:dyDescent="0.25">
      <c r="C4" s="21"/>
      <c r="D4" s="21"/>
      <c r="G4" s="17"/>
      <c r="N4" s="21"/>
      <c r="O4" s="21"/>
      <c r="P4" s="21"/>
      <c r="S4" s="17"/>
      <c r="W4" s="244"/>
      <c r="X4" s="244"/>
      <c r="Y4" s="245"/>
      <c r="Z4" s="245"/>
      <c r="AA4" s="244"/>
      <c r="AB4" s="244"/>
      <c r="AC4" s="246"/>
    </row>
    <row r="5" spans="1:32" ht="15.75" thickBot="1" x14ac:dyDescent="0.3">
      <c r="B5" s="597" t="s">
        <v>27</v>
      </c>
      <c r="C5" s="597"/>
      <c r="D5" s="597"/>
      <c r="E5" s="597"/>
      <c r="F5" s="597"/>
      <c r="G5" s="597"/>
      <c r="L5" s="597" t="s">
        <v>27</v>
      </c>
      <c r="M5" s="597"/>
      <c r="N5" s="597"/>
      <c r="O5" s="597"/>
      <c r="P5" s="597"/>
      <c r="Q5" s="597"/>
      <c r="R5" s="597"/>
      <c r="S5" s="597"/>
      <c r="W5" s="611" t="s">
        <v>27</v>
      </c>
      <c r="X5" s="611"/>
      <c r="Y5" s="611"/>
      <c r="Z5" s="611"/>
      <c r="AA5" s="611"/>
      <c r="AB5" s="611"/>
      <c r="AC5" s="611"/>
    </row>
    <row r="6" spans="1:32" ht="39" x14ac:dyDescent="0.25">
      <c r="A6" s="6" t="s">
        <v>1</v>
      </c>
      <c r="B6" s="3" t="s">
        <v>2</v>
      </c>
      <c r="C6" s="3" t="s">
        <v>3</v>
      </c>
      <c r="D6" s="4" t="s">
        <v>4</v>
      </c>
      <c r="E6" s="4" t="s">
        <v>16</v>
      </c>
      <c r="F6" s="4" t="s">
        <v>5</v>
      </c>
      <c r="G6" s="11" t="s">
        <v>13</v>
      </c>
      <c r="K6" s="6" t="s">
        <v>1</v>
      </c>
      <c r="L6" s="3" t="s">
        <v>2</v>
      </c>
      <c r="M6" s="169" t="s">
        <v>75</v>
      </c>
      <c r="N6" s="169"/>
      <c r="O6" s="3" t="s">
        <v>3</v>
      </c>
      <c r="P6" s="4" t="s">
        <v>4</v>
      </c>
      <c r="Q6" s="4" t="s">
        <v>16</v>
      </c>
      <c r="R6" s="4" t="s">
        <v>5</v>
      </c>
      <c r="S6" s="11" t="s">
        <v>13</v>
      </c>
      <c r="V6" s="6" t="s">
        <v>1</v>
      </c>
      <c r="W6" s="3" t="s">
        <v>2</v>
      </c>
      <c r="X6" s="276" t="s">
        <v>75</v>
      </c>
      <c r="Y6" s="3" t="s">
        <v>3</v>
      </c>
      <c r="Z6" s="4" t="s">
        <v>4</v>
      </c>
      <c r="AA6" s="4" t="s">
        <v>16</v>
      </c>
      <c r="AB6" s="4" t="s">
        <v>5</v>
      </c>
      <c r="AC6" s="11" t="s">
        <v>13</v>
      </c>
    </row>
    <row r="7" spans="1:32" ht="15.75" thickBot="1" x14ac:dyDescent="0.3">
      <c r="A7" s="7" t="s">
        <v>6</v>
      </c>
      <c r="B7" s="5"/>
      <c r="C7" s="5"/>
      <c r="D7" s="5" t="s">
        <v>7</v>
      </c>
      <c r="E7" s="5" t="s">
        <v>15</v>
      </c>
      <c r="F7" s="5" t="s">
        <v>8</v>
      </c>
      <c r="G7" s="12" t="s">
        <v>11</v>
      </c>
      <c r="K7" s="30" t="s">
        <v>6</v>
      </c>
      <c r="L7" s="101"/>
      <c r="M7" s="101"/>
      <c r="N7" s="101"/>
      <c r="O7" s="101"/>
      <c r="P7" s="101" t="s">
        <v>7</v>
      </c>
      <c r="Q7" s="101" t="s">
        <v>15</v>
      </c>
      <c r="R7" s="101" t="s">
        <v>8</v>
      </c>
      <c r="S7" s="102" t="s">
        <v>11</v>
      </c>
      <c r="V7" s="30" t="s">
        <v>6</v>
      </c>
      <c r="W7" s="101"/>
      <c r="X7" s="101"/>
      <c r="Y7" s="101"/>
      <c r="Z7" s="101" t="s">
        <v>7</v>
      </c>
      <c r="AA7" s="101" t="s">
        <v>15</v>
      </c>
      <c r="AB7" s="101" t="s">
        <v>8</v>
      </c>
      <c r="AC7" s="102" t="s">
        <v>11</v>
      </c>
    </row>
    <row r="8" spans="1:32" x14ac:dyDescent="0.25">
      <c r="A8" s="240"/>
      <c r="B8" s="148"/>
      <c r="C8" s="101"/>
      <c r="D8" s="277"/>
      <c r="E8" s="148"/>
      <c r="F8" s="101"/>
      <c r="G8" s="102"/>
      <c r="K8" s="240"/>
      <c r="L8" s="148"/>
      <c r="M8" s="148"/>
      <c r="N8" s="101"/>
      <c r="O8" s="240"/>
      <c r="P8" s="277"/>
      <c r="Q8" s="148"/>
      <c r="R8" s="101"/>
      <c r="S8" s="102"/>
      <c r="V8" s="6">
        <v>1</v>
      </c>
      <c r="W8" s="619" t="s">
        <v>122</v>
      </c>
      <c r="X8" s="375" t="s">
        <v>144</v>
      </c>
      <c r="Y8" s="304" t="s">
        <v>124</v>
      </c>
      <c r="Z8" s="304" t="s">
        <v>160</v>
      </c>
      <c r="AA8" s="492" t="s">
        <v>162</v>
      </c>
      <c r="AB8" s="97" t="s">
        <v>163</v>
      </c>
      <c r="AC8" s="118">
        <v>127136</v>
      </c>
      <c r="AD8" s="225"/>
      <c r="AE8" s="55"/>
      <c r="AF8" s="442"/>
    </row>
    <row r="9" spans="1:32" ht="15.75" thickBot="1" x14ac:dyDescent="0.3">
      <c r="A9" s="240"/>
      <c r="B9" s="148"/>
      <c r="C9" s="101"/>
      <c r="D9" s="277"/>
      <c r="E9" s="148"/>
      <c r="F9" s="101"/>
      <c r="G9" s="102"/>
      <c r="K9" s="240"/>
      <c r="L9" s="148"/>
      <c r="M9" s="148"/>
      <c r="N9" s="101"/>
      <c r="O9" s="240"/>
      <c r="P9" s="277"/>
      <c r="Q9" s="148"/>
      <c r="R9" s="101"/>
      <c r="S9" s="102"/>
      <c r="V9" s="30"/>
      <c r="W9" s="624"/>
      <c r="X9" s="418" t="s">
        <v>161</v>
      </c>
      <c r="Y9" s="262"/>
      <c r="Z9" s="262"/>
      <c r="AA9" s="389" t="s">
        <v>162</v>
      </c>
      <c r="AB9" s="98" t="s">
        <v>164</v>
      </c>
      <c r="AC9" s="105">
        <v>10885.83</v>
      </c>
      <c r="AD9" s="464"/>
      <c r="AE9" s="55"/>
      <c r="AF9" s="442"/>
    </row>
    <row r="10" spans="1:32" hidden="1" x14ac:dyDescent="0.25">
      <c r="A10" s="240"/>
      <c r="B10" s="148"/>
      <c r="C10" s="101"/>
      <c r="D10" s="277"/>
      <c r="E10" s="148"/>
      <c r="F10" s="101"/>
      <c r="G10" s="102"/>
      <c r="K10" s="240"/>
      <c r="L10" s="148"/>
      <c r="M10" s="148"/>
      <c r="N10" s="101"/>
      <c r="O10" s="240"/>
      <c r="P10" s="277"/>
      <c r="Q10" s="148"/>
      <c r="R10" s="101"/>
      <c r="S10" s="102"/>
      <c r="V10" s="30"/>
      <c r="W10" s="624"/>
      <c r="X10" s="318"/>
      <c r="Y10" s="318"/>
      <c r="Z10" s="15"/>
      <c r="AA10" s="430"/>
      <c r="AB10" s="173"/>
      <c r="AC10" s="174"/>
    </row>
    <row r="11" spans="1:32" ht="15.75" hidden="1" thickBot="1" x14ac:dyDescent="0.3">
      <c r="A11" s="240"/>
      <c r="B11" s="148"/>
      <c r="C11" s="101"/>
      <c r="D11" s="277"/>
      <c r="E11" s="148"/>
      <c r="F11" s="101"/>
      <c r="G11" s="102"/>
      <c r="K11" s="240"/>
      <c r="L11" s="148"/>
      <c r="M11" s="148"/>
      <c r="N11" s="101"/>
      <c r="O11" s="240"/>
      <c r="P11" s="277"/>
      <c r="Q11" s="148"/>
      <c r="R11" s="101"/>
      <c r="S11" s="102"/>
      <c r="V11" s="7"/>
      <c r="W11" s="620"/>
      <c r="X11" s="391"/>
      <c r="Y11" s="260"/>
      <c r="Z11" s="415"/>
      <c r="AA11" s="377"/>
      <c r="AB11" s="378"/>
      <c r="AC11" s="72"/>
    </row>
    <row r="12" spans="1:32" hidden="1" x14ac:dyDescent="0.25">
      <c r="A12" s="240"/>
      <c r="B12" s="148"/>
      <c r="C12" s="101"/>
      <c r="D12" s="277"/>
      <c r="E12" s="148"/>
      <c r="F12" s="101"/>
      <c r="G12" s="102"/>
      <c r="K12" s="240"/>
      <c r="L12" s="148"/>
      <c r="M12" s="148"/>
      <c r="N12" s="101"/>
      <c r="O12" s="240"/>
      <c r="P12" s="277"/>
      <c r="Q12" s="148"/>
      <c r="R12" s="101"/>
      <c r="S12" s="102"/>
      <c r="V12" s="623">
        <v>2</v>
      </c>
      <c r="W12" s="632" t="s">
        <v>122</v>
      </c>
      <c r="X12" s="375"/>
      <c r="Y12" s="317"/>
      <c r="Z12" s="34"/>
      <c r="AA12" s="358"/>
      <c r="AB12" s="97"/>
      <c r="AC12" s="73"/>
    </row>
    <row r="13" spans="1:32" ht="15.75" hidden="1" thickBot="1" x14ac:dyDescent="0.3">
      <c r="A13" s="240"/>
      <c r="B13" s="148"/>
      <c r="C13" s="101"/>
      <c r="D13" s="277"/>
      <c r="E13" s="148"/>
      <c r="F13" s="101"/>
      <c r="G13" s="102"/>
      <c r="K13" s="240"/>
      <c r="L13" s="148"/>
      <c r="M13" s="148"/>
      <c r="N13" s="101"/>
      <c r="O13" s="240"/>
      <c r="P13" s="277"/>
      <c r="Q13" s="148"/>
      <c r="R13" s="101"/>
      <c r="S13" s="102"/>
      <c r="V13" s="631"/>
      <c r="W13" s="625"/>
      <c r="X13" s="412"/>
      <c r="Y13" s="262"/>
      <c r="Z13" s="15"/>
      <c r="AA13" s="383"/>
      <c r="AB13" s="98"/>
      <c r="AC13" s="14"/>
    </row>
    <row r="14" spans="1:32" hidden="1" x14ac:dyDescent="0.25">
      <c r="A14" s="240"/>
      <c r="B14" s="148"/>
      <c r="C14" s="101"/>
      <c r="D14" s="277"/>
      <c r="E14" s="148"/>
      <c r="F14" s="101"/>
      <c r="G14" s="102"/>
      <c r="K14" s="240"/>
      <c r="L14" s="148"/>
      <c r="M14" s="148"/>
      <c r="N14" s="101"/>
      <c r="O14" s="240"/>
      <c r="P14" s="277"/>
      <c r="Q14" s="148"/>
      <c r="R14" s="101"/>
      <c r="S14" s="102"/>
      <c r="V14" s="631"/>
      <c r="W14" s="625"/>
      <c r="X14" s="418"/>
      <c r="Y14" s="262"/>
      <c r="Z14" s="262"/>
      <c r="AA14" s="383"/>
      <c r="AB14" s="98"/>
      <c r="AC14" s="14"/>
    </row>
    <row r="15" spans="1:32" ht="15.75" hidden="1" thickBot="1" x14ac:dyDescent="0.3">
      <c r="A15" s="240"/>
      <c r="B15" s="148"/>
      <c r="C15" s="101"/>
      <c r="D15" s="277"/>
      <c r="E15" s="148"/>
      <c r="F15" s="101"/>
      <c r="G15" s="102"/>
      <c r="K15" s="240"/>
      <c r="L15" s="148"/>
      <c r="M15" s="148"/>
      <c r="N15" s="101"/>
      <c r="O15" s="240"/>
      <c r="P15" s="277"/>
      <c r="Q15" s="148"/>
      <c r="R15" s="101"/>
      <c r="S15" s="102"/>
      <c r="V15" s="610"/>
      <c r="W15" s="633"/>
      <c r="X15" s="412"/>
      <c r="Y15" s="260"/>
      <c r="Z15" s="260"/>
      <c r="AA15" s="377"/>
      <c r="AB15" s="67"/>
      <c r="AC15" s="72"/>
    </row>
    <row r="16" spans="1:32" ht="15.75" hidden="1" thickBot="1" x14ac:dyDescent="0.3">
      <c r="A16" s="240"/>
      <c r="B16" s="148"/>
      <c r="C16" s="101"/>
      <c r="D16" s="277"/>
      <c r="E16" s="148"/>
      <c r="F16" s="101"/>
      <c r="G16" s="102"/>
      <c r="K16" s="240"/>
      <c r="L16" s="148"/>
      <c r="M16" s="148"/>
      <c r="N16" s="101"/>
      <c r="O16" s="240"/>
      <c r="P16" s="277"/>
      <c r="Q16" s="148"/>
      <c r="R16" s="101"/>
      <c r="S16" s="102"/>
      <c r="V16" s="621">
        <v>3</v>
      </c>
      <c r="W16" s="619" t="s">
        <v>122</v>
      </c>
      <c r="X16" s="375"/>
      <c r="Y16" s="304"/>
      <c r="Z16" s="34"/>
      <c r="AA16" s="358"/>
      <c r="AB16" s="97"/>
      <c r="AC16" s="118"/>
    </row>
    <row r="17" spans="1:29" ht="15.75" hidden="1" thickBot="1" x14ac:dyDescent="0.3">
      <c r="A17" s="240"/>
      <c r="B17" s="148"/>
      <c r="C17" s="101"/>
      <c r="D17" s="277"/>
      <c r="E17" s="148"/>
      <c r="F17" s="101"/>
      <c r="G17" s="102"/>
      <c r="K17" s="240"/>
      <c r="L17" s="148"/>
      <c r="M17" s="148"/>
      <c r="N17" s="101"/>
      <c r="O17" s="240"/>
      <c r="P17" s="277"/>
      <c r="Q17" s="148"/>
      <c r="R17" s="101"/>
      <c r="S17" s="102"/>
      <c r="V17" s="622"/>
      <c r="W17" s="620"/>
      <c r="X17" s="418"/>
      <c r="Y17" s="262"/>
      <c r="Z17" s="15"/>
      <c r="AA17" s="358"/>
      <c r="AB17" s="97"/>
      <c r="AC17" s="118"/>
    </row>
    <row r="18" spans="1:29" ht="15.75" hidden="1" thickBot="1" x14ac:dyDescent="0.3">
      <c r="A18" s="240"/>
      <c r="B18" s="148"/>
      <c r="C18" s="101"/>
      <c r="D18" s="277"/>
      <c r="E18" s="148"/>
      <c r="F18" s="101"/>
      <c r="G18" s="102"/>
      <c r="K18" s="240"/>
      <c r="L18" s="148"/>
      <c r="M18" s="148"/>
      <c r="N18" s="101"/>
      <c r="O18" s="240"/>
      <c r="P18" s="277"/>
      <c r="Q18" s="148"/>
      <c r="R18" s="101"/>
      <c r="S18" s="102"/>
      <c r="V18" s="623">
        <v>2</v>
      </c>
      <c r="W18" s="625" t="s">
        <v>122</v>
      </c>
      <c r="X18" s="356"/>
      <c r="Y18" s="627"/>
      <c r="Z18" s="627"/>
      <c r="AA18" s="358"/>
      <c r="AB18" s="359"/>
      <c r="AC18" s="118"/>
    </row>
    <row r="19" spans="1:29" ht="15.75" hidden="1" thickBot="1" x14ac:dyDescent="0.3">
      <c r="A19" s="240"/>
      <c r="B19" s="148"/>
      <c r="C19" s="101"/>
      <c r="D19" s="277"/>
      <c r="E19" s="148"/>
      <c r="F19" s="101"/>
      <c r="G19" s="102"/>
      <c r="K19" s="240"/>
      <c r="L19" s="148"/>
      <c r="M19" s="148"/>
      <c r="N19" s="101"/>
      <c r="O19" s="240"/>
      <c r="P19" s="277"/>
      <c r="Q19" s="148"/>
      <c r="R19" s="101"/>
      <c r="S19" s="102"/>
      <c r="V19" s="610"/>
      <c r="W19" s="626"/>
      <c r="X19" s="357"/>
      <c r="Y19" s="628"/>
      <c r="Z19" s="628"/>
      <c r="AA19" s="342"/>
      <c r="AB19" s="234"/>
      <c r="AC19" s="328"/>
    </row>
    <row r="20" spans="1:29" ht="15.75" hidden="1" thickBot="1" x14ac:dyDescent="0.3">
      <c r="A20" s="240"/>
      <c r="B20" s="148"/>
      <c r="C20" s="101"/>
      <c r="D20" s="277"/>
      <c r="E20" s="148"/>
      <c r="F20" s="101"/>
      <c r="G20" s="102"/>
      <c r="K20" s="240"/>
      <c r="L20" s="148"/>
      <c r="M20" s="148"/>
      <c r="N20" s="101"/>
      <c r="O20" s="240"/>
      <c r="P20" s="277"/>
      <c r="Q20" s="148"/>
      <c r="R20" s="101"/>
      <c r="S20" s="102"/>
      <c r="V20" s="609">
        <v>2</v>
      </c>
      <c r="W20" s="607"/>
      <c r="X20" s="618" t="s">
        <v>126</v>
      </c>
      <c r="Y20" s="344"/>
      <c r="Z20" s="15"/>
      <c r="AA20" s="87"/>
      <c r="AB20" s="173"/>
      <c r="AC20" s="267"/>
    </row>
    <row r="21" spans="1:29" ht="15.75" hidden="1" thickBot="1" x14ac:dyDescent="0.3">
      <c r="A21" s="128">
        <v>2</v>
      </c>
      <c r="B21" s="96" t="s">
        <v>42</v>
      </c>
      <c r="C21" s="24" t="s">
        <v>41</v>
      </c>
      <c r="D21" s="125" t="s">
        <v>38</v>
      </c>
      <c r="E21" s="124" t="s">
        <v>12</v>
      </c>
      <c r="F21" s="97" t="s">
        <v>50</v>
      </c>
      <c r="G21" s="73">
        <v>7988.32</v>
      </c>
      <c r="K21" s="129"/>
      <c r="L21" s="168"/>
      <c r="M21" s="168"/>
      <c r="N21" s="10"/>
      <c r="O21" s="9"/>
      <c r="P21" s="172"/>
      <c r="Q21" s="112"/>
      <c r="R21" s="173"/>
      <c r="S21" s="174"/>
      <c r="V21" s="610"/>
      <c r="W21" s="608"/>
      <c r="X21" s="563"/>
      <c r="Y21" s="10"/>
      <c r="Z21" s="10"/>
      <c r="AA21" s="2"/>
      <c r="AB21" s="322"/>
      <c r="AC21" s="105"/>
    </row>
    <row r="22" spans="1:29" ht="15.75" customHeight="1" thickBot="1" x14ac:dyDescent="0.3">
      <c r="A22" s="598" t="s">
        <v>22</v>
      </c>
      <c r="B22" s="599"/>
      <c r="C22" s="599"/>
      <c r="D22" s="599"/>
      <c r="E22" s="599"/>
      <c r="F22" s="600"/>
      <c r="G22" s="20">
        <f>SUM(G21:G21)</f>
        <v>7988.32</v>
      </c>
      <c r="K22" s="604" t="s">
        <v>22</v>
      </c>
      <c r="L22" s="605"/>
      <c r="M22" s="605"/>
      <c r="N22" s="605"/>
      <c r="O22" s="605"/>
      <c r="P22" s="605"/>
      <c r="Q22" s="605"/>
      <c r="R22" s="606"/>
      <c r="S22" s="114">
        <f>SUM(S21:S21)</f>
        <v>0</v>
      </c>
      <c r="V22" s="604" t="s">
        <v>22</v>
      </c>
      <c r="W22" s="605"/>
      <c r="X22" s="605"/>
      <c r="Y22" s="605"/>
      <c r="Z22" s="605"/>
      <c r="AA22" s="605"/>
      <c r="AB22" s="606"/>
      <c r="AC22" s="114">
        <f>SUM(AC8:AC19)</f>
        <v>138021.82999999999</v>
      </c>
    </row>
    <row r="23" spans="1:29" ht="15" customHeight="1" thickBot="1" x14ac:dyDescent="0.3">
      <c r="A23" s="34">
        <v>1</v>
      </c>
      <c r="B23" s="81" t="s">
        <v>42</v>
      </c>
      <c r="C23" s="54" t="s">
        <v>21</v>
      </c>
      <c r="D23" s="48" t="s">
        <v>54</v>
      </c>
      <c r="E23" s="24" t="s">
        <v>10</v>
      </c>
      <c r="F23" s="50" t="s">
        <v>56</v>
      </c>
      <c r="G23" s="109">
        <v>10054.86</v>
      </c>
      <c r="K23" s="8">
        <v>1</v>
      </c>
      <c r="L23" s="163" t="s">
        <v>73</v>
      </c>
      <c r="M23" s="81"/>
      <c r="N23" s="54"/>
      <c r="O23" s="170"/>
      <c r="P23" s="29"/>
      <c r="Q23" s="24"/>
      <c r="R23" s="165"/>
      <c r="S23" s="109"/>
      <c r="V23" s="517">
        <v>1</v>
      </c>
      <c r="W23" s="518" t="s">
        <v>73</v>
      </c>
      <c r="X23" s="519" t="s">
        <v>144</v>
      </c>
      <c r="Y23" s="519" t="s">
        <v>77</v>
      </c>
      <c r="Z23" s="520" t="s">
        <v>153</v>
      </c>
      <c r="AA23" s="521" t="s">
        <v>12</v>
      </c>
      <c r="AB23" s="522" t="s">
        <v>168</v>
      </c>
      <c r="AC23" s="523">
        <v>25283.46</v>
      </c>
    </row>
    <row r="24" spans="1:29" ht="15" customHeight="1" thickBot="1" x14ac:dyDescent="0.3">
      <c r="A24" s="15"/>
      <c r="B24" s="138"/>
      <c r="C24" s="59"/>
      <c r="D24" s="44"/>
      <c r="E24" s="10"/>
      <c r="F24" s="52"/>
      <c r="G24" s="108"/>
      <c r="K24" s="9"/>
      <c r="L24" s="163"/>
      <c r="M24" s="81"/>
      <c r="N24" s="170"/>
      <c r="O24" s="170"/>
      <c r="P24" s="29"/>
      <c r="Q24" s="24"/>
      <c r="R24" s="165"/>
      <c r="S24" s="379"/>
      <c r="V24" s="524"/>
      <c r="W24" s="525"/>
      <c r="X24" s="526"/>
      <c r="Y24" s="526"/>
      <c r="Z24" s="527"/>
      <c r="AA24" s="528" t="s">
        <v>12</v>
      </c>
      <c r="AB24" s="529" t="s">
        <v>169</v>
      </c>
      <c r="AC24" s="530">
        <v>22331.18</v>
      </c>
    </row>
    <row r="25" spans="1:29" ht="15" customHeight="1" thickBot="1" x14ac:dyDescent="0.3">
      <c r="A25" s="15"/>
      <c r="B25" s="138"/>
      <c r="C25" s="59"/>
      <c r="D25" s="44"/>
      <c r="E25" s="10"/>
      <c r="F25" s="52"/>
      <c r="G25" s="108"/>
      <c r="K25" s="9"/>
      <c r="L25" s="163"/>
      <c r="M25" s="81"/>
      <c r="N25" s="170"/>
      <c r="O25" s="170"/>
      <c r="P25" s="29"/>
      <c r="Q25" s="24"/>
      <c r="R25" s="165"/>
      <c r="S25" s="379"/>
      <c r="V25" s="524"/>
      <c r="W25" s="525"/>
      <c r="X25" s="526" t="s">
        <v>167</v>
      </c>
      <c r="Y25" s="526"/>
      <c r="Z25" s="527"/>
      <c r="AA25" s="528" t="s">
        <v>12</v>
      </c>
      <c r="AB25" s="529" t="s">
        <v>170</v>
      </c>
      <c r="AC25" s="530">
        <v>6270.72</v>
      </c>
    </row>
    <row r="26" spans="1:29" ht="15" customHeight="1" thickBot="1" x14ac:dyDescent="0.3">
      <c r="A26" s="15"/>
      <c r="B26" s="138"/>
      <c r="C26" s="59"/>
      <c r="D26" s="44"/>
      <c r="E26" s="10"/>
      <c r="F26" s="52"/>
      <c r="G26" s="108"/>
      <c r="K26" s="9"/>
      <c r="L26" s="163"/>
      <c r="M26" s="81"/>
      <c r="N26" s="170"/>
      <c r="O26" s="170"/>
      <c r="P26" s="29"/>
      <c r="Q26" s="24"/>
      <c r="R26" s="165"/>
      <c r="S26" s="379"/>
      <c r="V26" s="531"/>
      <c r="W26" s="532"/>
      <c r="X26" s="629"/>
      <c r="Y26" s="526"/>
      <c r="Z26" s="527"/>
      <c r="AA26" s="533"/>
      <c r="AB26" s="534"/>
      <c r="AC26" s="535"/>
    </row>
    <row r="27" spans="1:29" ht="15" hidden="1" customHeight="1" thickBot="1" x14ac:dyDescent="0.3">
      <c r="A27" s="15"/>
      <c r="B27" s="138"/>
      <c r="C27" s="59"/>
      <c r="D27" s="44"/>
      <c r="E27" s="10"/>
      <c r="F27" s="52"/>
      <c r="G27" s="108"/>
      <c r="K27" s="9"/>
      <c r="L27" s="163"/>
      <c r="M27" s="81"/>
      <c r="N27" s="170"/>
      <c r="O27" s="170"/>
      <c r="P27" s="29"/>
      <c r="Q27" s="24"/>
      <c r="R27" s="165"/>
      <c r="S27" s="379"/>
      <c r="V27" s="536"/>
      <c r="W27" s="537"/>
      <c r="X27" s="630"/>
      <c r="Y27" s="538"/>
      <c r="Z27" s="539"/>
      <c r="AA27" s="540"/>
      <c r="AB27" s="541"/>
      <c r="AC27" s="542"/>
    </row>
    <row r="28" spans="1:29" ht="17.25" hidden="1" customHeight="1" thickBot="1" x14ac:dyDescent="0.3">
      <c r="A28" s="15"/>
      <c r="B28" s="138" t="s">
        <v>55</v>
      </c>
      <c r="C28" s="59"/>
      <c r="D28" s="44"/>
      <c r="E28" s="2" t="s">
        <v>10</v>
      </c>
      <c r="F28" s="52" t="s">
        <v>57</v>
      </c>
      <c r="G28" s="108">
        <v>21785.200000000001</v>
      </c>
      <c r="K28" s="615">
        <v>2</v>
      </c>
      <c r="L28" s="163" t="s">
        <v>73</v>
      </c>
      <c r="M28" s="81"/>
      <c r="N28" s="170"/>
      <c r="O28" s="197"/>
      <c r="P28" s="48"/>
      <c r="Q28" s="88"/>
      <c r="R28" s="51"/>
      <c r="S28" s="73"/>
      <c r="V28" s="543"/>
      <c r="W28" s="544"/>
      <c r="X28" s="545"/>
      <c r="Y28" s="546"/>
      <c r="Z28" s="544"/>
      <c r="AA28" s="547"/>
      <c r="AB28" s="548"/>
      <c r="AC28" s="549"/>
    </row>
    <row r="29" spans="1:29" ht="17.25" customHeight="1" x14ac:dyDescent="0.25">
      <c r="A29" s="15"/>
      <c r="B29" s="138"/>
      <c r="C29" s="59"/>
      <c r="D29" s="44"/>
      <c r="E29" s="2"/>
      <c r="F29" s="52"/>
      <c r="G29" s="108"/>
      <c r="K29" s="616"/>
      <c r="L29" s="426"/>
      <c r="M29" s="171"/>
      <c r="N29" s="144"/>
      <c r="O29" s="166"/>
      <c r="P29" s="44"/>
      <c r="Q29" s="10"/>
      <c r="R29" s="110"/>
      <c r="S29" s="174"/>
      <c r="V29" s="543">
        <v>2</v>
      </c>
      <c r="W29" s="518" t="s">
        <v>73</v>
      </c>
      <c r="X29" s="519" t="s">
        <v>144</v>
      </c>
      <c r="Y29" s="519" t="s">
        <v>100</v>
      </c>
      <c r="Z29" s="520" t="s">
        <v>171</v>
      </c>
      <c r="AA29" s="634" t="s">
        <v>12</v>
      </c>
      <c r="AB29" s="723" t="s">
        <v>173</v>
      </c>
      <c r="AC29" s="725">
        <v>15482.03</v>
      </c>
    </row>
    <row r="30" spans="1:29" ht="17.25" customHeight="1" thickBot="1" x14ac:dyDescent="0.3">
      <c r="A30" s="15"/>
      <c r="B30" s="138"/>
      <c r="C30" s="59"/>
      <c r="D30" s="44"/>
      <c r="E30" s="2"/>
      <c r="F30" s="52"/>
      <c r="G30" s="108"/>
      <c r="K30" s="616"/>
      <c r="L30" s="426"/>
      <c r="M30" s="171"/>
      <c r="N30" s="144"/>
      <c r="O30" s="166"/>
      <c r="P30" s="44"/>
      <c r="Q30" s="10"/>
      <c r="R30" s="110"/>
      <c r="S30" s="174"/>
      <c r="V30" s="543"/>
      <c r="W30" s="550"/>
      <c r="X30" s="538" t="s">
        <v>172</v>
      </c>
      <c r="Y30" s="538"/>
      <c r="Z30" s="539"/>
      <c r="AA30" s="630"/>
      <c r="AB30" s="724"/>
      <c r="AC30" s="630"/>
    </row>
    <row r="31" spans="1:29" ht="17.25" customHeight="1" x14ac:dyDescent="0.25">
      <c r="A31" s="15"/>
      <c r="B31" s="138"/>
      <c r="C31" s="59"/>
      <c r="D31" s="44"/>
      <c r="E31" s="2"/>
      <c r="F31" s="52"/>
      <c r="G31" s="108"/>
      <c r="K31" s="616"/>
      <c r="L31" s="426"/>
      <c r="M31" s="171"/>
      <c r="N31" s="144"/>
      <c r="O31" s="166"/>
      <c r="P31" s="44"/>
      <c r="Q31" s="10"/>
      <c r="R31" s="110"/>
      <c r="S31" s="174"/>
      <c r="V31" s="427">
        <v>3</v>
      </c>
      <c r="W31" s="416" t="s">
        <v>73</v>
      </c>
      <c r="X31" s="451" t="s">
        <v>136</v>
      </c>
      <c r="Y31" s="24" t="s">
        <v>124</v>
      </c>
      <c r="Z31" s="82" t="s">
        <v>142</v>
      </c>
      <c r="AA31" s="87" t="s">
        <v>12</v>
      </c>
      <c r="AB31" s="110" t="s">
        <v>165</v>
      </c>
      <c r="AC31" s="267">
        <v>39860.26</v>
      </c>
    </row>
    <row r="32" spans="1:29" ht="17.25" customHeight="1" thickBot="1" x14ac:dyDescent="0.3">
      <c r="A32" s="15"/>
      <c r="B32" s="138"/>
      <c r="C32" s="59"/>
      <c r="D32" s="44"/>
      <c r="E32" s="2"/>
      <c r="F32" s="52"/>
      <c r="G32" s="108"/>
      <c r="K32" s="616"/>
      <c r="L32" s="426"/>
      <c r="M32" s="171"/>
      <c r="N32" s="144"/>
      <c r="O32" s="166"/>
      <c r="P32" s="44"/>
      <c r="Q32" s="10"/>
      <c r="R32" s="110"/>
      <c r="S32" s="174"/>
      <c r="V32" s="463"/>
      <c r="W32" s="460"/>
      <c r="X32" s="452" t="s">
        <v>143</v>
      </c>
      <c r="Y32" s="10"/>
      <c r="Z32" s="80"/>
      <c r="AA32" s="2" t="s">
        <v>12</v>
      </c>
      <c r="AB32" s="137" t="s">
        <v>166</v>
      </c>
      <c r="AC32" s="500">
        <v>16312.64</v>
      </c>
    </row>
    <row r="33" spans="1:32" ht="15.75" hidden="1" customHeight="1" thickBot="1" x14ac:dyDescent="0.3">
      <c r="A33" s="15"/>
      <c r="B33" s="138"/>
      <c r="C33" s="144"/>
      <c r="D33" s="44"/>
      <c r="E33" s="8"/>
      <c r="F33" s="52"/>
      <c r="G33" s="108"/>
      <c r="K33" s="616"/>
      <c r="L33" s="138"/>
      <c r="M33" s="273"/>
      <c r="N33" s="144"/>
      <c r="O33" s="166"/>
      <c r="P33" s="44"/>
      <c r="Q33" s="8"/>
      <c r="R33" s="52"/>
      <c r="S33" s="263"/>
      <c r="V33" s="312"/>
      <c r="W33" s="324"/>
      <c r="X33" s="315"/>
      <c r="Y33" s="326"/>
      <c r="Z33" s="307"/>
      <c r="AA33" s="417"/>
      <c r="AB33" s="110"/>
      <c r="AC33" s="267"/>
    </row>
    <row r="34" spans="1:32" ht="15.75" hidden="1" thickBot="1" x14ac:dyDescent="0.3">
      <c r="A34" s="15"/>
      <c r="B34" s="138"/>
      <c r="C34" s="144"/>
      <c r="D34" s="44"/>
      <c r="E34" s="8"/>
      <c r="F34" s="52"/>
      <c r="G34" s="108"/>
      <c r="K34" s="616"/>
      <c r="L34" s="138"/>
      <c r="M34" s="273"/>
      <c r="N34" s="144"/>
      <c r="O34" s="166"/>
      <c r="P34" s="44"/>
      <c r="Q34" s="8"/>
      <c r="R34" s="52"/>
      <c r="S34" s="263"/>
      <c r="V34" s="313"/>
      <c r="W34" s="325"/>
      <c r="X34" s="271"/>
      <c r="Y34" s="327"/>
      <c r="Z34" s="306"/>
      <c r="AA34" s="323"/>
      <c r="AB34" s="35"/>
      <c r="AC34" s="72"/>
    </row>
    <row r="35" spans="1:32" ht="15.75" hidden="1" thickBot="1" x14ac:dyDescent="0.3">
      <c r="A35" s="15"/>
      <c r="B35" s="45"/>
      <c r="C35" s="144"/>
      <c r="D35" s="80"/>
      <c r="E35" s="8" t="s">
        <v>12</v>
      </c>
      <c r="F35" s="52" t="s">
        <v>58</v>
      </c>
      <c r="G35" s="108">
        <v>12093.04</v>
      </c>
      <c r="K35" s="617"/>
      <c r="L35" s="198"/>
      <c r="M35" s="199"/>
      <c r="N35" s="200"/>
      <c r="O35" s="201"/>
      <c r="P35" s="194"/>
      <c r="Q35" s="38"/>
      <c r="R35" s="185"/>
      <c r="S35" s="160"/>
      <c r="V35" s="330">
        <v>3</v>
      </c>
      <c r="W35" s="329" t="s">
        <v>73</v>
      </c>
      <c r="X35" s="291"/>
      <c r="Y35" s="331"/>
      <c r="Z35" s="226"/>
      <c r="AA35" s="332"/>
      <c r="AB35" s="227"/>
      <c r="AC35" s="228"/>
    </row>
    <row r="36" spans="1:32" ht="15.75" customHeight="1" thickBot="1" x14ac:dyDescent="0.3">
      <c r="A36" s="601" t="s">
        <v>14</v>
      </c>
      <c r="B36" s="602"/>
      <c r="C36" s="602"/>
      <c r="D36" s="602"/>
      <c r="E36" s="602"/>
      <c r="F36" s="603"/>
      <c r="G36" s="76">
        <f>SUM(G23:G35)</f>
        <v>43933.100000000006</v>
      </c>
      <c r="K36" s="612" t="s">
        <v>14</v>
      </c>
      <c r="L36" s="613"/>
      <c r="M36" s="613"/>
      <c r="N36" s="613"/>
      <c r="O36" s="613"/>
      <c r="P36" s="613"/>
      <c r="Q36" s="613"/>
      <c r="R36" s="614"/>
      <c r="S36" s="76">
        <f>SUM(S23:S35)</f>
        <v>0</v>
      </c>
      <c r="V36" s="574" t="s">
        <v>14</v>
      </c>
      <c r="W36" s="575"/>
      <c r="X36" s="575"/>
      <c r="Y36" s="575"/>
      <c r="Z36" s="575"/>
      <c r="AA36" s="575"/>
      <c r="AB36" s="576"/>
      <c r="AC36" s="449">
        <f>SUM(AC23:AC35)</f>
        <v>125540.29</v>
      </c>
      <c r="AD36" s="9"/>
      <c r="AE36" s="9"/>
      <c r="AF36" s="9"/>
    </row>
    <row r="37" spans="1:32" ht="15.75" customHeight="1" thickBot="1" x14ac:dyDescent="0.3">
      <c r="A37" s="447"/>
      <c r="B37" s="448"/>
      <c r="C37" s="448"/>
      <c r="D37" s="448"/>
      <c r="E37" s="448"/>
      <c r="F37" s="448"/>
      <c r="G37" s="76"/>
      <c r="K37" s="445"/>
      <c r="L37" s="446"/>
      <c r="M37" s="446"/>
      <c r="N37" s="446"/>
      <c r="O37" s="446"/>
      <c r="P37" s="446"/>
      <c r="Q37" s="446"/>
      <c r="R37" s="446"/>
      <c r="S37" s="76"/>
      <c r="V37" s="697">
        <v>1</v>
      </c>
      <c r="W37" s="728" t="s">
        <v>107</v>
      </c>
      <c r="X37" s="304" t="s">
        <v>144</v>
      </c>
      <c r="Y37" s="304" t="s">
        <v>137</v>
      </c>
      <c r="Z37" s="304" t="s">
        <v>174</v>
      </c>
      <c r="AA37" s="727" t="s">
        <v>12</v>
      </c>
      <c r="AB37" s="320" t="s">
        <v>175</v>
      </c>
      <c r="AC37" s="305">
        <v>9838.98</v>
      </c>
      <c r="AD37" s="9"/>
      <c r="AE37" s="9"/>
      <c r="AF37" s="9"/>
    </row>
    <row r="38" spans="1:32" ht="15.75" customHeight="1" thickBot="1" x14ac:dyDescent="0.3">
      <c r="A38" s="447"/>
      <c r="B38" s="448"/>
      <c r="C38" s="448"/>
      <c r="D38" s="448"/>
      <c r="E38" s="448"/>
      <c r="F38" s="448"/>
      <c r="G38" s="76"/>
      <c r="K38" s="445"/>
      <c r="L38" s="446"/>
      <c r="M38" s="446"/>
      <c r="N38" s="446"/>
      <c r="O38" s="446"/>
      <c r="P38" s="446"/>
      <c r="Q38" s="446"/>
      <c r="R38" s="446"/>
      <c r="S38" s="76"/>
      <c r="V38" s="698"/>
      <c r="W38" s="729"/>
      <c r="X38" s="262" t="s">
        <v>176</v>
      </c>
      <c r="Y38" s="262"/>
      <c r="Z38" s="262"/>
      <c r="AA38" s="563"/>
      <c r="AB38" s="262"/>
      <c r="AC38" s="262"/>
      <c r="AD38" s="9"/>
      <c r="AE38" s="9"/>
      <c r="AF38" s="9"/>
    </row>
    <row r="39" spans="1:32" ht="15.75" customHeight="1" thickBot="1" x14ac:dyDescent="0.3">
      <c r="A39" s="422"/>
      <c r="B39" s="423"/>
      <c r="C39" s="423"/>
      <c r="D39" s="423"/>
      <c r="E39" s="423"/>
      <c r="F39" s="423"/>
      <c r="G39" s="76"/>
      <c r="K39" s="424"/>
      <c r="L39" s="425"/>
      <c r="M39" s="425"/>
      <c r="N39" s="425"/>
      <c r="O39" s="425"/>
      <c r="P39" s="425"/>
      <c r="Q39" s="425"/>
      <c r="R39" s="425"/>
      <c r="S39" s="76"/>
      <c r="V39" s="720">
        <v>2</v>
      </c>
      <c r="W39" s="450" t="s">
        <v>107</v>
      </c>
      <c r="X39" s="204" t="s">
        <v>159</v>
      </c>
      <c r="Y39" s="566" t="s">
        <v>41</v>
      </c>
      <c r="Z39" s="564" t="s">
        <v>177</v>
      </c>
      <c r="AA39" s="247" t="s">
        <v>12</v>
      </c>
      <c r="AB39" s="51" t="s">
        <v>179</v>
      </c>
      <c r="AC39" s="493">
        <v>29127.64</v>
      </c>
      <c r="AD39" s="9"/>
      <c r="AE39" s="265"/>
      <c r="AF39" s="699"/>
    </row>
    <row r="40" spans="1:32" ht="15.75" customHeight="1" thickBot="1" x14ac:dyDescent="0.3">
      <c r="A40" s="422"/>
      <c r="B40" s="423"/>
      <c r="C40" s="423"/>
      <c r="D40" s="423"/>
      <c r="E40" s="423"/>
      <c r="F40" s="423"/>
      <c r="G40" s="76"/>
      <c r="K40" s="424"/>
      <c r="L40" s="425"/>
      <c r="M40" s="425"/>
      <c r="N40" s="425"/>
      <c r="O40" s="425"/>
      <c r="P40" s="425"/>
      <c r="Q40" s="425"/>
      <c r="R40" s="425"/>
      <c r="S40" s="76"/>
      <c r="V40" s="698"/>
      <c r="W40" s="429"/>
      <c r="X40" s="491" t="s">
        <v>178</v>
      </c>
      <c r="Y40" s="641"/>
      <c r="Z40" s="553"/>
      <c r="AA40" s="248" t="s">
        <v>12</v>
      </c>
      <c r="AB40" s="41" t="s">
        <v>180</v>
      </c>
      <c r="AC40" s="434">
        <v>16078.16</v>
      </c>
      <c r="AD40" s="9"/>
      <c r="AE40" s="9"/>
      <c r="AF40" s="551"/>
    </row>
    <row r="41" spans="1:32" ht="15.75" customHeight="1" thickBot="1" x14ac:dyDescent="0.3">
      <c r="A41" s="422"/>
      <c r="B41" s="423"/>
      <c r="C41" s="423"/>
      <c r="D41" s="423"/>
      <c r="E41" s="423"/>
      <c r="F41" s="423"/>
      <c r="G41" s="76"/>
      <c r="K41" s="424"/>
      <c r="L41" s="425"/>
      <c r="M41" s="425"/>
      <c r="N41" s="425"/>
      <c r="O41" s="425"/>
      <c r="P41" s="425"/>
      <c r="Q41" s="425"/>
      <c r="R41" s="425"/>
      <c r="S41" s="76"/>
      <c r="V41" s="420"/>
      <c r="W41" s="421"/>
      <c r="X41" s="421"/>
      <c r="Y41" s="421"/>
      <c r="Z41" s="421"/>
      <c r="AA41" s="421"/>
      <c r="AB41" s="421"/>
      <c r="AC41" s="20">
        <f>AC39+AC37+AC38+AC40</f>
        <v>55044.78</v>
      </c>
    </row>
    <row r="42" spans="1:32" ht="15.75" hidden="1" customHeight="1" thickBot="1" x14ac:dyDescent="0.3">
      <c r="A42" s="422"/>
      <c r="B42" s="423"/>
      <c r="C42" s="423"/>
      <c r="D42" s="423"/>
      <c r="E42" s="423"/>
      <c r="F42" s="423"/>
      <c r="G42" s="76"/>
      <c r="K42" s="424"/>
      <c r="L42" s="425"/>
      <c r="M42" s="425"/>
      <c r="N42" s="425"/>
      <c r="O42" s="425"/>
      <c r="P42" s="425"/>
      <c r="Q42" s="425"/>
      <c r="R42" s="425"/>
      <c r="S42" s="76"/>
      <c r="V42" s="420"/>
      <c r="W42" s="421"/>
      <c r="X42" s="421"/>
      <c r="Y42" s="421"/>
      <c r="Z42" s="421"/>
      <c r="AA42" s="421"/>
      <c r="AB42" s="421"/>
      <c r="AC42" s="428"/>
    </row>
    <row r="43" spans="1:32" ht="15.75" hidden="1" customHeight="1" thickBot="1" x14ac:dyDescent="0.3">
      <c r="A43" s="422"/>
      <c r="B43" s="423"/>
      <c r="C43" s="423"/>
      <c r="D43" s="423"/>
      <c r="E43" s="423"/>
      <c r="F43" s="423"/>
      <c r="G43" s="76"/>
      <c r="K43" s="424"/>
      <c r="L43" s="425"/>
      <c r="M43" s="425"/>
      <c r="N43" s="425"/>
      <c r="O43" s="425"/>
      <c r="P43" s="425"/>
      <c r="Q43" s="425"/>
      <c r="R43" s="425"/>
      <c r="S43" s="76"/>
      <c r="V43" s="420"/>
      <c r="W43" s="421"/>
      <c r="X43" s="421"/>
      <c r="Y43" s="421"/>
      <c r="Z43" s="421"/>
      <c r="AA43" s="421"/>
      <c r="AB43" s="421"/>
      <c r="AC43" s="428"/>
    </row>
    <row r="44" spans="1:32" ht="15.75" hidden="1" customHeight="1" thickBot="1" x14ac:dyDescent="0.3">
      <c r="A44" s="422"/>
      <c r="B44" s="423"/>
      <c r="C44" s="423"/>
      <c r="D44" s="423"/>
      <c r="E44" s="423"/>
      <c r="F44" s="423"/>
      <c r="G44" s="76"/>
      <c r="K44" s="424"/>
      <c r="L44" s="425"/>
      <c r="M44" s="425"/>
      <c r="N44" s="425"/>
      <c r="O44" s="425"/>
      <c r="P44" s="425"/>
      <c r="Q44" s="425"/>
      <c r="R44" s="425"/>
      <c r="S44" s="76"/>
      <c r="V44" s="420"/>
      <c r="W44" s="421"/>
      <c r="X44" s="421"/>
      <c r="Y44" s="421"/>
      <c r="Z44" s="421"/>
      <c r="AA44" s="421"/>
      <c r="AB44" s="421"/>
      <c r="AC44" s="428"/>
    </row>
    <row r="45" spans="1:32" ht="15.75" customHeight="1" thickBot="1" x14ac:dyDescent="0.3">
      <c r="A45" s="78">
        <v>1</v>
      </c>
      <c r="B45" s="58"/>
      <c r="C45" s="33"/>
      <c r="D45" s="19"/>
      <c r="E45" s="32"/>
      <c r="F45" s="46"/>
      <c r="G45" s="36"/>
      <c r="K45" s="580">
        <v>1</v>
      </c>
      <c r="L45" s="583" t="s">
        <v>107</v>
      </c>
      <c r="M45" s="583"/>
      <c r="N45" s="167"/>
      <c r="O45" s="566"/>
      <c r="P45" s="165"/>
      <c r="Q45" s="29"/>
      <c r="R45" s="28"/>
      <c r="S45" s="69"/>
      <c r="V45" s="721">
        <v>1</v>
      </c>
      <c r="W45" s="689" t="s">
        <v>127</v>
      </c>
      <c r="X45" s="304" t="s">
        <v>136</v>
      </c>
      <c r="Y45" s="501" t="s">
        <v>125</v>
      </c>
      <c r="Z45" s="34" t="s">
        <v>151</v>
      </c>
      <c r="AA45" s="566" t="s">
        <v>12</v>
      </c>
      <c r="AB45" s="572" t="s">
        <v>185</v>
      </c>
      <c r="AC45" s="730">
        <v>17516.5</v>
      </c>
    </row>
    <row r="46" spans="1:32" ht="15.75" customHeight="1" thickBot="1" x14ac:dyDescent="0.3">
      <c r="A46" s="202"/>
      <c r="B46" s="203"/>
      <c r="C46" s="83"/>
      <c r="D46" s="19"/>
      <c r="E46" s="19"/>
      <c r="F46" s="46"/>
      <c r="G46" s="61"/>
      <c r="K46" s="581"/>
      <c r="L46" s="584"/>
      <c r="M46" s="584"/>
      <c r="N46" s="80"/>
      <c r="O46" s="586"/>
      <c r="P46" s="48"/>
      <c r="Q46" s="29"/>
      <c r="R46" s="50"/>
      <c r="S46" s="69"/>
      <c r="V46" s="722"/>
      <c r="W46" s="690"/>
      <c r="X46" s="262" t="s">
        <v>152</v>
      </c>
      <c r="Y46" s="262"/>
      <c r="Z46" s="15"/>
      <c r="AA46" s="731"/>
      <c r="AB46" s="573"/>
      <c r="AC46" s="732"/>
    </row>
    <row r="47" spans="1:32" ht="15.75" hidden="1" customHeight="1" thickBot="1" x14ac:dyDescent="0.3">
      <c r="A47" s="202"/>
      <c r="B47" s="203"/>
      <c r="C47" s="83"/>
      <c r="D47" s="19"/>
      <c r="E47" s="19"/>
      <c r="F47" s="46"/>
      <c r="G47" s="61"/>
      <c r="K47" s="581"/>
      <c r="L47" s="584"/>
      <c r="M47" s="584"/>
      <c r="N47" s="80"/>
      <c r="O47" s="586"/>
      <c r="P47" s="48"/>
      <c r="Q47" s="29"/>
      <c r="R47" s="50"/>
      <c r="S47" s="69"/>
      <c r="V47" s="505"/>
      <c r="W47" s="690"/>
      <c r="X47" s="62"/>
      <c r="Y47" s="388"/>
      <c r="Z47" s="293"/>
      <c r="AA47" s="137"/>
      <c r="AB47" s="137"/>
      <c r="AC47" s="47"/>
    </row>
    <row r="48" spans="1:32" ht="15.75" hidden="1" customHeight="1" thickBot="1" x14ac:dyDescent="0.3">
      <c r="A48" s="202"/>
      <c r="B48" s="203"/>
      <c r="C48" s="83"/>
      <c r="D48" s="19"/>
      <c r="E48" s="19"/>
      <c r="F48" s="46"/>
      <c r="G48" s="61"/>
      <c r="K48" s="581"/>
      <c r="L48" s="584"/>
      <c r="M48" s="584"/>
      <c r="N48" s="80"/>
      <c r="O48" s="586"/>
      <c r="P48" s="48"/>
      <c r="Q48" s="29"/>
      <c r="R48" s="50"/>
      <c r="S48" s="69"/>
      <c r="V48" s="505"/>
      <c r="W48" s="690"/>
      <c r="X48" s="66"/>
      <c r="Y48" s="388"/>
      <c r="Z48" s="147"/>
      <c r="AA48" s="137"/>
      <c r="AB48" s="137"/>
      <c r="AC48" s="47"/>
    </row>
    <row r="49" spans="1:29" ht="15.75" hidden="1" customHeight="1" thickBot="1" x14ac:dyDescent="0.3">
      <c r="A49" s="202"/>
      <c r="B49" s="203"/>
      <c r="C49" s="83"/>
      <c r="D49" s="19"/>
      <c r="E49" s="19"/>
      <c r="F49" s="46"/>
      <c r="G49" s="61"/>
      <c r="K49" s="582"/>
      <c r="L49" s="585"/>
      <c r="M49" s="585"/>
      <c r="N49" s="100"/>
      <c r="O49" s="553"/>
      <c r="P49" s="83"/>
      <c r="Q49" s="19"/>
      <c r="R49" s="46"/>
      <c r="S49" s="61"/>
      <c r="V49" s="504"/>
      <c r="W49" s="691"/>
      <c r="X49" s="39"/>
      <c r="Y49" s="475"/>
      <c r="Z49" s="100"/>
      <c r="AA49" s="100"/>
      <c r="AB49" s="100"/>
      <c r="AC49" s="99"/>
    </row>
    <row r="50" spans="1:29" ht="15.75" customHeight="1" thickBot="1" x14ac:dyDescent="0.3">
      <c r="A50" s="594" t="s">
        <v>28</v>
      </c>
      <c r="B50" s="595"/>
      <c r="C50" s="595"/>
      <c r="D50" s="595"/>
      <c r="E50" s="595"/>
      <c r="F50" s="596"/>
      <c r="G50" s="61">
        <f>SUM(G45)</f>
        <v>0</v>
      </c>
      <c r="K50" s="591" t="s">
        <v>28</v>
      </c>
      <c r="L50" s="592"/>
      <c r="M50" s="592"/>
      <c r="N50" s="592"/>
      <c r="O50" s="592"/>
      <c r="P50" s="592"/>
      <c r="Q50" s="592"/>
      <c r="R50" s="593"/>
      <c r="S50" s="207">
        <f>SUM(S45)</f>
        <v>0</v>
      </c>
      <c r="U50" s="86"/>
      <c r="V50" s="591" t="s">
        <v>129</v>
      </c>
      <c r="W50" s="592"/>
      <c r="X50" s="592"/>
      <c r="Y50" s="592"/>
      <c r="Z50" s="592"/>
      <c r="AA50" s="592"/>
      <c r="AB50" s="593"/>
      <c r="AC50" s="151">
        <f>SUM(AC45:AC49)</f>
        <v>17516.5</v>
      </c>
    </row>
    <row r="51" spans="1:29" ht="15.75" hidden="1" customHeight="1" thickBot="1" x14ac:dyDescent="0.3">
      <c r="A51" s="79">
        <v>1</v>
      </c>
      <c r="B51" s="62" t="s">
        <v>37</v>
      </c>
      <c r="C51" s="31" t="s">
        <v>35</v>
      </c>
      <c r="D51" s="23" t="s">
        <v>59</v>
      </c>
      <c r="E51" s="32" t="s">
        <v>12</v>
      </c>
      <c r="F51" s="77" t="s">
        <v>60</v>
      </c>
      <c r="G51" s="139">
        <v>17988.73</v>
      </c>
      <c r="K51" s="589">
        <v>1</v>
      </c>
      <c r="L51" s="567" t="s">
        <v>74</v>
      </c>
      <c r="M51" s="587" t="s">
        <v>112</v>
      </c>
      <c r="N51" s="31" t="s">
        <v>35</v>
      </c>
      <c r="O51" s="564" t="s">
        <v>108</v>
      </c>
      <c r="P51" s="48" t="s">
        <v>48</v>
      </c>
      <c r="Q51" s="24" t="s">
        <v>12</v>
      </c>
      <c r="R51" s="77" t="s">
        <v>111</v>
      </c>
      <c r="S51" s="37">
        <v>76384.22</v>
      </c>
      <c r="V51" s="469">
        <v>1</v>
      </c>
      <c r="W51" s="367" t="s">
        <v>74</v>
      </c>
      <c r="X51" s="304"/>
      <c r="Y51" s="395"/>
      <c r="Z51" s="34"/>
      <c r="AA51" s="564"/>
      <c r="AB51" s="572"/>
      <c r="AC51" s="730"/>
    </row>
    <row r="52" spans="1:29" ht="15.75" hidden="1" customHeight="1" thickBot="1" x14ac:dyDescent="0.3">
      <c r="A52" s="333"/>
      <c r="B52" s="96"/>
      <c r="C52" s="29"/>
      <c r="D52" s="23"/>
      <c r="E52" s="29"/>
      <c r="F52" s="77"/>
      <c r="G52" s="141"/>
      <c r="K52" s="590"/>
      <c r="L52" s="568"/>
      <c r="M52" s="588"/>
      <c r="N52" s="29"/>
      <c r="O52" s="565"/>
      <c r="P52" s="48"/>
      <c r="Q52" s="10"/>
      <c r="R52" s="334"/>
      <c r="S52" s="263"/>
      <c r="V52" s="470"/>
      <c r="W52" s="471"/>
      <c r="X52" s="303"/>
      <c r="Y52" s="456"/>
      <c r="Z52" s="16"/>
      <c r="AA52" s="553"/>
      <c r="AB52" s="687"/>
      <c r="AC52" s="557"/>
    </row>
    <row r="53" spans="1:29" ht="15.75" hidden="1" customHeight="1" thickBot="1" x14ac:dyDescent="0.3">
      <c r="A53" s="333"/>
      <c r="B53" s="96"/>
      <c r="C53" s="29"/>
      <c r="D53" s="466"/>
      <c r="E53" s="29"/>
      <c r="F53" s="77"/>
      <c r="G53" s="141"/>
      <c r="K53" s="462"/>
      <c r="L53" s="459"/>
      <c r="M53" s="461"/>
      <c r="N53" s="29"/>
      <c r="O53" s="457"/>
      <c r="P53" s="467"/>
      <c r="Q53" s="10"/>
      <c r="R53" s="334"/>
      <c r="S53" s="263"/>
      <c r="V53" s="715">
        <v>2</v>
      </c>
      <c r="W53" s="367" t="s">
        <v>74</v>
      </c>
      <c r="X53" s="304"/>
      <c r="Y53" s="304"/>
      <c r="Z53" s="304"/>
      <c r="AA53" s="558"/>
      <c r="AB53" s="320"/>
      <c r="AC53" s="305"/>
    </row>
    <row r="54" spans="1:29" ht="15.75" hidden="1" customHeight="1" thickBot="1" x14ac:dyDescent="0.3">
      <c r="A54" s="333"/>
      <c r="B54" s="96"/>
      <c r="C54" s="29"/>
      <c r="D54" s="466"/>
      <c r="E54" s="29"/>
      <c r="F54" s="77"/>
      <c r="G54" s="141"/>
      <c r="K54" s="462"/>
      <c r="L54" s="459"/>
      <c r="M54" s="461"/>
      <c r="N54" s="29"/>
      <c r="O54" s="457"/>
      <c r="P54" s="467"/>
      <c r="Q54" s="10"/>
      <c r="R54" s="334"/>
      <c r="S54" s="263"/>
      <c r="V54" s="716"/>
      <c r="W54" s="468"/>
      <c r="X54" s="319"/>
      <c r="Y54" s="262"/>
      <c r="Z54" s="262"/>
      <c r="AA54" s="563"/>
      <c r="AB54" s="262"/>
      <c r="AC54" s="262"/>
    </row>
    <row r="55" spans="1:29" ht="15.75" hidden="1" customHeight="1" thickBot="1" x14ac:dyDescent="0.3">
      <c r="A55" s="79">
        <v>1</v>
      </c>
      <c r="B55" s="62" t="s">
        <v>37</v>
      </c>
      <c r="C55" s="31" t="s">
        <v>35</v>
      </c>
      <c r="D55" s="23" t="s">
        <v>59</v>
      </c>
      <c r="E55" s="32" t="s">
        <v>12</v>
      </c>
      <c r="F55" s="77" t="s">
        <v>60</v>
      </c>
      <c r="G55" s="139">
        <v>17988.73</v>
      </c>
      <c r="K55" s="589">
        <v>1</v>
      </c>
      <c r="L55" s="567" t="s">
        <v>74</v>
      </c>
      <c r="M55" s="587" t="s">
        <v>112</v>
      </c>
      <c r="N55" s="31" t="s">
        <v>35</v>
      </c>
      <c r="O55" s="564" t="s">
        <v>108</v>
      </c>
      <c r="P55" s="48" t="s">
        <v>48</v>
      </c>
      <c r="Q55" s="24" t="s">
        <v>12</v>
      </c>
      <c r="R55" s="77" t="s">
        <v>111</v>
      </c>
      <c r="S55" s="37">
        <v>76384.22</v>
      </c>
      <c r="V55" s="717">
        <v>1</v>
      </c>
      <c r="W55" s="367" t="s">
        <v>74</v>
      </c>
      <c r="X55" s="24"/>
      <c r="Y55" s="564"/>
      <c r="Z55" s="24"/>
      <c r="AA55" s="88"/>
      <c r="AB55" s="51"/>
      <c r="AC55" s="275"/>
    </row>
    <row r="56" spans="1:29" ht="15.75" hidden="1" customHeight="1" thickBot="1" x14ac:dyDescent="0.3">
      <c r="A56" s="333"/>
      <c r="B56" s="96"/>
      <c r="C56" s="29"/>
      <c r="D56" s="23"/>
      <c r="E56" s="29"/>
      <c r="F56" s="77"/>
      <c r="G56" s="141"/>
      <c r="K56" s="590"/>
      <c r="L56" s="568"/>
      <c r="M56" s="588"/>
      <c r="N56" s="29"/>
      <c r="O56" s="565"/>
      <c r="P56" s="48"/>
      <c r="Q56" s="10"/>
      <c r="R56" s="334"/>
      <c r="S56" s="263"/>
      <c r="V56" s="718"/>
      <c r="W56" s="465"/>
      <c r="X56" s="53"/>
      <c r="Y56" s="565"/>
      <c r="Z56" s="10"/>
      <c r="AA56" s="2"/>
      <c r="AB56" s="41"/>
      <c r="AC56" s="93"/>
    </row>
    <row r="57" spans="1:29" ht="15.75" hidden="1" customHeight="1" thickBot="1" x14ac:dyDescent="0.3">
      <c r="A57" s="333"/>
      <c r="B57" s="96"/>
      <c r="C57" s="29"/>
      <c r="D57" s="23"/>
      <c r="E57" s="29"/>
      <c r="F57" s="77"/>
      <c r="G57" s="141"/>
      <c r="K57" s="590"/>
      <c r="L57" s="568"/>
      <c r="M57" s="588"/>
      <c r="N57" s="29"/>
      <c r="O57" s="565"/>
      <c r="P57" s="48"/>
      <c r="Q57" s="10"/>
      <c r="R57" s="334"/>
      <c r="S57" s="263"/>
      <c r="V57" s="718"/>
      <c r="W57" s="465"/>
      <c r="X57" s="10"/>
      <c r="Y57" s="565"/>
      <c r="Z57" s="10"/>
      <c r="AA57" s="2"/>
      <c r="AB57" s="41"/>
      <c r="AC57" s="93"/>
    </row>
    <row r="58" spans="1:29" ht="15.75" hidden="1" customHeight="1" thickBot="1" x14ac:dyDescent="0.3">
      <c r="A58" s="333"/>
      <c r="B58" s="96"/>
      <c r="C58" s="29"/>
      <c r="D58" s="23"/>
      <c r="E58" s="29"/>
      <c r="F58" s="77"/>
      <c r="G58" s="141"/>
      <c r="K58" s="590"/>
      <c r="L58" s="568"/>
      <c r="M58" s="588"/>
      <c r="N58" s="29"/>
      <c r="O58" s="565"/>
      <c r="P58" s="48"/>
      <c r="Q58" s="10"/>
      <c r="R58" s="334"/>
      <c r="S58" s="263"/>
      <c r="V58" s="718"/>
      <c r="W58" s="465"/>
      <c r="X58" s="10"/>
      <c r="Y58" s="565"/>
      <c r="Z58" s="10"/>
      <c r="AA58" s="2"/>
      <c r="AB58" s="41"/>
      <c r="AC58" s="93"/>
    </row>
    <row r="59" spans="1:29" ht="15.75" hidden="1" customHeight="1" thickBot="1" x14ac:dyDescent="0.3">
      <c r="A59" s="333"/>
      <c r="B59" s="96"/>
      <c r="C59" s="29"/>
      <c r="D59" s="23"/>
      <c r="E59" s="29"/>
      <c r="F59" s="77"/>
      <c r="G59" s="141"/>
      <c r="K59" s="590"/>
      <c r="L59" s="568"/>
      <c r="M59" s="588"/>
      <c r="N59" s="29"/>
      <c r="O59" s="565"/>
      <c r="P59" s="48"/>
      <c r="Q59" s="10"/>
      <c r="R59" s="334"/>
      <c r="S59" s="263"/>
      <c r="V59" s="718"/>
      <c r="W59" s="465"/>
      <c r="X59" s="10"/>
      <c r="Y59" s="565"/>
      <c r="Z59" s="10"/>
      <c r="AA59" s="2"/>
      <c r="AB59" s="41"/>
      <c r="AC59" s="93"/>
    </row>
    <row r="60" spans="1:29" ht="15.75" hidden="1" customHeight="1" thickBot="1" x14ac:dyDescent="0.3">
      <c r="A60" s="333"/>
      <c r="B60" s="96"/>
      <c r="C60" s="29"/>
      <c r="D60" s="23"/>
      <c r="E60" s="29"/>
      <c r="F60" s="77"/>
      <c r="G60" s="141"/>
      <c r="K60" s="590"/>
      <c r="L60" s="568"/>
      <c r="M60" s="588"/>
      <c r="N60" s="29"/>
      <c r="O60" s="565"/>
      <c r="P60" s="48"/>
      <c r="Q60" s="10"/>
      <c r="R60" s="334"/>
      <c r="S60" s="263"/>
      <c r="V60" s="718"/>
      <c r="W60" s="465"/>
      <c r="X60" s="10"/>
      <c r="Y60" s="565"/>
      <c r="Z60" s="10"/>
      <c r="AA60" s="2"/>
      <c r="AB60" s="41"/>
      <c r="AC60" s="93"/>
    </row>
    <row r="61" spans="1:29" ht="15.75" hidden="1" customHeight="1" thickBot="1" x14ac:dyDescent="0.3">
      <c r="A61" s="333"/>
      <c r="B61" s="96"/>
      <c r="C61" s="29"/>
      <c r="D61" s="23"/>
      <c r="E61" s="29"/>
      <c r="F61" s="77"/>
      <c r="G61" s="141"/>
      <c r="K61" s="590"/>
      <c r="L61" s="568"/>
      <c r="M61" s="588"/>
      <c r="N61" s="29"/>
      <c r="O61" s="565"/>
      <c r="P61" s="48"/>
      <c r="Q61" s="10"/>
      <c r="R61" s="334"/>
      <c r="S61" s="263"/>
      <c r="V61" s="718"/>
      <c r="W61" s="465"/>
      <c r="X61" s="10"/>
      <c r="Y61" s="565"/>
      <c r="Z61" s="10"/>
      <c r="AA61" s="2"/>
      <c r="AB61" s="41"/>
      <c r="AC61" s="93"/>
    </row>
    <row r="62" spans="1:29" ht="15.75" hidden="1" customHeight="1" thickBot="1" x14ac:dyDescent="0.3">
      <c r="A62" s="142">
        <v>2</v>
      </c>
      <c r="B62" s="96" t="s">
        <v>42</v>
      </c>
      <c r="C62" s="29" t="s">
        <v>29</v>
      </c>
      <c r="D62" s="140" t="s">
        <v>61</v>
      </c>
      <c r="E62" s="29" t="s">
        <v>12</v>
      </c>
      <c r="F62" s="301" t="s">
        <v>62</v>
      </c>
      <c r="G62" s="141">
        <v>89650.86</v>
      </c>
      <c r="K62" s="590"/>
      <c r="L62" s="568"/>
      <c r="M62" s="588"/>
      <c r="N62" s="29" t="s">
        <v>29</v>
      </c>
      <c r="O62" s="565"/>
      <c r="P62" s="140"/>
      <c r="Q62" s="2"/>
      <c r="R62" s="41"/>
      <c r="S62" s="14"/>
      <c r="V62" s="718"/>
      <c r="W62" s="343"/>
      <c r="X62" s="39"/>
      <c r="Y62" s="553"/>
      <c r="Z62" s="39"/>
      <c r="AA62" s="38"/>
      <c r="AB62" s="35"/>
      <c r="AC62" s="113"/>
    </row>
    <row r="63" spans="1:29" ht="15.75" hidden="1" customHeight="1" thickBot="1" x14ac:dyDescent="0.3">
      <c r="A63" s="79">
        <v>1</v>
      </c>
      <c r="B63" s="62" t="s">
        <v>37</v>
      </c>
      <c r="C63" s="31" t="s">
        <v>35</v>
      </c>
      <c r="D63" s="23" t="s">
        <v>59</v>
      </c>
      <c r="E63" s="32" t="s">
        <v>12</v>
      </c>
      <c r="F63" s="77" t="s">
        <v>60</v>
      </c>
      <c r="G63" s="139">
        <v>17988.73</v>
      </c>
      <c r="K63" s="589">
        <v>1</v>
      </c>
      <c r="L63" s="567" t="s">
        <v>74</v>
      </c>
      <c r="M63" s="587" t="s">
        <v>112</v>
      </c>
      <c r="N63" s="31" t="s">
        <v>35</v>
      </c>
      <c r="O63" s="564" t="s">
        <v>108</v>
      </c>
      <c r="P63" s="48" t="s">
        <v>48</v>
      </c>
      <c r="Q63" s="24" t="s">
        <v>12</v>
      </c>
      <c r="R63" s="77" t="s">
        <v>111</v>
      </c>
      <c r="S63" s="37">
        <v>76384.22</v>
      </c>
      <c r="V63" s="719"/>
      <c r="W63" s="363"/>
      <c r="X63" s="352"/>
      <c r="Y63" s="355"/>
      <c r="Z63" s="361"/>
      <c r="AA63" s="91"/>
      <c r="AB63" s="35"/>
      <c r="AC63" s="99"/>
    </row>
    <row r="64" spans="1:29" ht="15.75" hidden="1" customHeight="1" thickBot="1" x14ac:dyDescent="0.3">
      <c r="A64" s="333"/>
      <c r="B64" s="96"/>
      <c r="C64" s="29"/>
      <c r="D64" s="23"/>
      <c r="E64" s="29"/>
      <c r="F64" s="77"/>
      <c r="G64" s="141"/>
      <c r="K64" s="590"/>
      <c r="L64" s="568"/>
      <c r="M64" s="588"/>
      <c r="N64" s="29"/>
      <c r="O64" s="565"/>
      <c r="P64" s="48"/>
      <c r="Q64" s="10"/>
      <c r="R64" s="334"/>
      <c r="S64" s="263"/>
      <c r="V64" s="719"/>
      <c r="W64" s="353"/>
      <c r="X64" s="352"/>
      <c r="Y64" s="341"/>
      <c r="Z64" s="361"/>
      <c r="AA64" s="2"/>
      <c r="AB64" s="41"/>
      <c r="AC64" s="47"/>
    </row>
    <row r="65" spans="1:32" ht="15.75" hidden="1" customHeight="1" thickBot="1" x14ac:dyDescent="0.3">
      <c r="A65" s="142">
        <v>2</v>
      </c>
      <c r="B65" s="96" t="s">
        <v>42</v>
      </c>
      <c r="C65" s="29" t="s">
        <v>29</v>
      </c>
      <c r="D65" s="140" t="s">
        <v>61</v>
      </c>
      <c r="E65" s="29" t="s">
        <v>12</v>
      </c>
      <c r="F65" s="28" t="s">
        <v>62</v>
      </c>
      <c r="G65" s="141">
        <v>89650.86</v>
      </c>
      <c r="K65" s="590"/>
      <c r="L65" s="568"/>
      <c r="M65" s="588"/>
      <c r="N65" s="29" t="s">
        <v>29</v>
      </c>
      <c r="O65" s="565"/>
      <c r="P65" s="140"/>
      <c r="Q65" s="2"/>
      <c r="R65" s="41"/>
      <c r="S65" s="14"/>
      <c r="V65" s="610"/>
      <c r="W65" s="354"/>
      <c r="X65" s="351"/>
      <c r="Y65" s="349"/>
      <c r="Z65" s="362"/>
      <c r="AA65" s="38"/>
      <c r="AB65" s="35"/>
      <c r="AC65" s="99"/>
    </row>
    <row r="66" spans="1:32" ht="15.75" customHeight="1" thickBot="1" x14ac:dyDescent="0.3">
      <c r="A66" s="574" t="s">
        <v>30</v>
      </c>
      <c r="B66" s="575"/>
      <c r="C66" s="575"/>
      <c r="D66" s="575"/>
      <c r="E66" s="575"/>
      <c r="F66" s="576"/>
      <c r="G66" s="152" t="e">
        <f>G63+G65+#REF!</f>
        <v>#REF!</v>
      </c>
      <c r="K66" s="577" t="s">
        <v>49</v>
      </c>
      <c r="L66" s="578"/>
      <c r="M66" s="578"/>
      <c r="N66" s="578"/>
      <c r="O66" s="578"/>
      <c r="P66" s="578"/>
      <c r="Q66" s="578"/>
      <c r="R66" s="579"/>
      <c r="S66" s="238" t="e">
        <f>S63+S65+#REF!</f>
        <v>#REF!</v>
      </c>
      <c r="V66" s="574" t="s">
        <v>49</v>
      </c>
      <c r="W66" s="578"/>
      <c r="X66" s="578"/>
      <c r="Y66" s="578"/>
      <c r="Z66" s="578"/>
      <c r="AA66" s="575"/>
      <c r="AB66" s="579"/>
      <c r="AC66" s="238">
        <f>SUM(AC51:AC65)</f>
        <v>0</v>
      </c>
    </row>
    <row r="67" spans="1:32" ht="15.75" customHeight="1" thickBot="1" x14ac:dyDescent="0.3">
      <c r="A67" s="231"/>
      <c r="B67" s="232"/>
      <c r="C67" s="232"/>
      <c r="D67" s="232"/>
      <c r="E67" s="232"/>
      <c r="F67" s="232"/>
      <c r="G67" s="152"/>
      <c r="K67" s="229"/>
      <c r="L67" s="230"/>
      <c r="M67" s="230"/>
      <c r="N67" s="230"/>
      <c r="O67" s="230"/>
      <c r="P67" s="230"/>
      <c r="Q67" s="230"/>
      <c r="R67" s="230"/>
      <c r="S67" s="208"/>
      <c r="V67" s="694">
        <v>1</v>
      </c>
      <c r="W67" s="709" t="s">
        <v>114</v>
      </c>
      <c r="X67" s="24" t="s">
        <v>136</v>
      </c>
      <c r="Y67" s="24" t="s">
        <v>138</v>
      </c>
      <c r="Z67" s="24" t="s">
        <v>186</v>
      </c>
      <c r="AA67" s="358" t="s">
        <v>12</v>
      </c>
      <c r="AB67" s="51" t="s">
        <v>188</v>
      </c>
      <c r="AC67" s="275">
        <v>759775.19</v>
      </c>
    </row>
    <row r="68" spans="1:32" ht="15.75" customHeight="1" thickBot="1" x14ac:dyDescent="0.3">
      <c r="A68" s="308"/>
      <c r="B68" s="309"/>
      <c r="C68" s="309"/>
      <c r="D68" s="309"/>
      <c r="E68" s="309"/>
      <c r="F68" s="309"/>
      <c r="G68" s="152"/>
      <c r="K68" s="310"/>
      <c r="L68" s="311"/>
      <c r="M68" s="311"/>
      <c r="N68" s="311"/>
      <c r="O68" s="311"/>
      <c r="P68" s="311"/>
      <c r="Q68" s="311"/>
      <c r="R68" s="311"/>
      <c r="S68" s="208"/>
      <c r="V68" s="695"/>
      <c r="W68" s="710"/>
      <c r="X68" s="39" t="s">
        <v>187</v>
      </c>
      <c r="Y68" s="39"/>
      <c r="Z68" s="39"/>
      <c r="AA68" s="262"/>
      <c r="AB68" s="262"/>
      <c r="AC68" s="262"/>
      <c r="AD68" s="9"/>
      <c r="AE68" s="9"/>
      <c r="AF68" s="9"/>
    </row>
    <row r="69" spans="1:32" ht="15.75" hidden="1" customHeight="1" thickBot="1" x14ac:dyDescent="0.3">
      <c r="A69" s="231"/>
      <c r="B69" s="232"/>
      <c r="C69" s="232"/>
      <c r="D69" s="232"/>
      <c r="E69" s="232"/>
      <c r="F69" s="232"/>
      <c r="G69" s="152"/>
      <c r="K69" s="229"/>
      <c r="L69" s="230"/>
      <c r="M69" s="230"/>
      <c r="N69" s="230"/>
      <c r="O69" s="230"/>
      <c r="P69" s="230"/>
      <c r="Q69" s="230"/>
      <c r="R69" s="230"/>
      <c r="S69" s="208"/>
      <c r="V69" s="696"/>
      <c r="W69" s="711"/>
      <c r="X69" s="39"/>
      <c r="Y69" s="438"/>
      <c r="Z69" s="435"/>
      <c r="AA69" s="242"/>
      <c r="AB69" s="35"/>
      <c r="AC69" s="99"/>
      <c r="AD69" s="9"/>
      <c r="AE69" s="9"/>
      <c r="AF69" s="9"/>
    </row>
    <row r="70" spans="1:32" ht="15.75" hidden="1" customHeight="1" thickBot="1" x14ac:dyDescent="0.3">
      <c r="A70" s="439"/>
      <c r="B70" s="440"/>
      <c r="C70" s="440"/>
      <c r="D70" s="440"/>
      <c r="E70" s="440"/>
      <c r="F70" s="440"/>
      <c r="G70" s="152"/>
      <c r="K70" s="436"/>
      <c r="L70" s="437"/>
      <c r="M70" s="437"/>
      <c r="N70" s="437"/>
      <c r="O70" s="437"/>
      <c r="P70" s="437"/>
      <c r="Q70" s="437"/>
      <c r="R70" s="437"/>
      <c r="S70" s="208"/>
      <c r="V70" s="443">
        <v>2</v>
      </c>
      <c r="W70" s="709" t="s">
        <v>114</v>
      </c>
      <c r="X70" s="302"/>
      <c r="Y70" s="304"/>
      <c r="Z70" s="34"/>
      <c r="AA70" s="88"/>
      <c r="AB70" s="51"/>
      <c r="AC70" s="49"/>
      <c r="AD70" s="9"/>
      <c r="AE70" s="55"/>
      <c r="AF70" s="442"/>
    </row>
    <row r="71" spans="1:32" ht="15.75" hidden="1" customHeight="1" thickBot="1" x14ac:dyDescent="0.3">
      <c r="A71" s="439"/>
      <c r="B71" s="440"/>
      <c r="C71" s="440"/>
      <c r="D71" s="440"/>
      <c r="E71" s="440"/>
      <c r="F71" s="440"/>
      <c r="G71" s="152"/>
      <c r="K71" s="436"/>
      <c r="L71" s="437"/>
      <c r="M71" s="437"/>
      <c r="N71" s="437"/>
      <c r="O71" s="437"/>
      <c r="P71" s="437"/>
      <c r="Q71" s="437"/>
      <c r="R71" s="437"/>
      <c r="S71" s="208"/>
      <c r="V71" s="441"/>
      <c r="W71" s="710"/>
      <c r="X71" s="319"/>
      <c r="Y71" s="262"/>
      <c r="Z71" s="15"/>
      <c r="AA71" s="2"/>
      <c r="AB71" s="41"/>
      <c r="AC71" s="47"/>
      <c r="AD71" s="9"/>
      <c r="AE71" s="55"/>
      <c r="AF71" s="442"/>
    </row>
    <row r="72" spans="1:32" ht="15.75" hidden="1" customHeight="1" thickBot="1" x14ac:dyDescent="0.3">
      <c r="A72" s="439"/>
      <c r="B72" s="440"/>
      <c r="C72" s="440"/>
      <c r="D72" s="440"/>
      <c r="E72" s="440"/>
      <c r="F72" s="440"/>
      <c r="G72" s="152"/>
      <c r="K72" s="436"/>
      <c r="L72" s="437"/>
      <c r="M72" s="437"/>
      <c r="N72" s="437"/>
      <c r="O72" s="437"/>
      <c r="P72" s="437"/>
      <c r="Q72" s="437"/>
      <c r="R72" s="437"/>
      <c r="S72" s="208"/>
      <c r="V72" s="444"/>
      <c r="W72" s="711"/>
      <c r="X72" s="456"/>
      <c r="Y72" s="260"/>
      <c r="Z72" s="40"/>
      <c r="AA72" s="38"/>
      <c r="AB72" s="35"/>
      <c r="AC72" s="99"/>
      <c r="AD72" s="9"/>
      <c r="AE72" s="55"/>
      <c r="AF72" s="442"/>
    </row>
    <row r="73" spans="1:32" ht="15.75" customHeight="1" thickBot="1" x14ac:dyDescent="0.3">
      <c r="A73" s="231"/>
      <c r="B73" s="232"/>
      <c r="C73" s="232"/>
      <c r="D73" s="232"/>
      <c r="E73" s="232"/>
      <c r="F73" s="232"/>
      <c r="G73" s="152"/>
      <c r="K73" s="229"/>
      <c r="L73" s="230"/>
      <c r="M73" s="230"/>
      <c r="N73" s="230"/>
      <c r="O73" s="230"/>
      <c r="P73" s="230"/>
      <c r="Q73" s="230"/>
      <c r="R73" s="230"/>
      <c r="S73" s="208"/>
      <c r="V73" s="338">
        <v>2</v>
      </c>
      <c r="W73" s="712" t="s">
        <v>114</v>
      </c>
      <c r="X73" s="453" t="s">
        <v>144</v>
      </c>
      <c r="Y73" s="304" t="s">
        <v>128</v>
      </c>
      <c r="Z73" s="304" t="s">
        <v>145</v>
      </c>
      <c r="AA73" s="389" t="s">
        <v>12</v>
      </c>
      <c r="AB73" s="41" t="s">
        <v>201</v>
      </c>
      <c r="AC73" s="93">
        <v>8083.93</v>
      </c>
    </row>
    <row r="74" spans="1:32" ht="15.75" customHeight="1" thickBot="1" x14ac:dyDescent="0.3">
      <c r="A74" s="370"/>
      <c r="B74" s="371"/>
      <c r="C74" s="371"/>
      <c r="D74" s="371"/>
      <c r="E74" s="371"/>
      <c r="F74" s="371"/>
      <c r="G74" s="152"/>
      <c r="K74" s="372"/>
      <c r="L74" s="373"/>
      <c r="M74" s="373"/>
      <c r="N74" s="373"/>
      <c r="O74" s="373"/>
      <c r="P74" s="373"/>
      <c r="Q74" s="373"/>
      <c r="R74" s="373"/>
      <c r="S74" s="208"/>
      <c r="V74" s="380"/>
      <c r="W74" s="713"/>
      <c r="X74" s="454" t="s">
        <v>146</v>
      </c>
      <c r="Y74" s="262"/>
      <c r="Z74" s="262"/>
      <c r="AA74" s="389" t="s">
        <v>12</v>
      </c>
      <c r="AB74" s="41" t="s">
        <v>202</v>
      </c>
      <c r="AC74" s="93">
        <v>5246.25</v>
      </c>
    </row>
    <row r="75" spans="1:32" ht="15.75" customHeight="1" thickBot="1" x14ac:dyDescent="0.3">
      <c r="A75" s="231"/>
      <c r="B75" s="232"/>
      <c r="C75" s="232"/>
      <c r="D75" s="232"/>
      <c r="E75" s="232"/>
      <c r="F75" s="232"/>
      <c r="G75" s="152"/>
      <c r="K75" s="229"/>
      <c r="L75" s="230"/>
      <c r="M75" s="230"/>
      <c r="N75" s="230"/>
      <c r="O75" s="230"/>
      <c r="P75" s="230"/>
      <c r="Q75" s="230"/>
      <c r="R75" s="230"/>
      <c r="S75" s="208"/>
      <c r="V75" s="314"/>
      <c r="W75" s="714"/>
      <c r="X75" s="262"/>
      <c r="Y75" s="262"/>
      <c r="Z75" s="262"/>
      <c r="AA75" s="389" t="s">
        <v>12</v>
      </c>
      <c r="AB75" s="41" t="s">
        <v>203</v>
      </c>
      <c r="AC75" s="93">
        <v>9392.52</v>
      </c>
    </row>
    <row r="76" spans="1:32" ht="15.75" customHeight="1" thickBot="1" x14ac:dyDescent="0.3">
      <c r="A76" s="231"/>
      <c r="B76" s="232"/>
      <c r="C76" s="232"/>
      <c r="D76" s="232"/>
      <c r="E76" s="232"/>
      <c r="F76" s="232"/>
      <c r="G76" s="152"/>
      <c r="K76" s="229"/>
      <c r="L76" s="230"/>
      <c r="M76" s="230"/>
      <c r="N76" s="230"/>
      <c r="O76" s="230"/>
      <c r="P76" s="230"/>
      <c r="Q76" s="230"/>
      <c r="R76" s="230"/>
      <c r="S76" s="208"/>
      <c r="V76" s="701">
        <v>3</v>
      </c>
      <c r="W76" s="704" t="s">
        <v>114</v>
      </c>
      <c r="X76" s="29" t="s">
        <v>136</v>
      </c>
      <c r="Y76" s="304" t="s">
        <v>189</v>
      </c>
      <c r="Z76" s="304" t="s">
        <v>190</v>
      </c>
      <c r="AA76" s="700" t="s">
        <v>12</v>
      </c>
      <c r="AB76" s="320" t="s">
        <v>191</v>
      </c>
      <c r="AC76" s="305">
        <v>75437.27</v>
      </c>
    </row>
    <row r="77" spans="1:32" ht="15.75" customHeight="1" thickBot="1" x14ac:dyDescent="0.3">
      <c r="A77" s="345"/>
      <c r="B77" s="346"/>
      <c r="C77" s="346"/>
      <c r="D77" s="346"/>
      <c r="E77" s="346"/>
      <c r="F77" s="346"/>
      <c r="G77" s="152"/>
      <c r="K77" s="347"/>
      <c r="L77" s="348"/>
      <c r="M77" s="348"/>
      <c r="N77" s="348"/>
      <c r="O77" s="348"/>
      <c r="P77" s="348"/>
      <c r="Q77" s="348"/>
      <c r="R77" s="348"/>
      <c r="S77" s="208"/>
      <c r="V77" s="702"/>
      <c r="W77" s="705"/>
      <c r="X77" s="9" t="s">
        <v>192</v>
      </c>
      <c r="Y77" s="262"/>
      <c r="Z77" s="262"/>
      <c r="AA77" s="563"/>
      <c r="AB77" s="262"/>
      <c r="AC77" s="262"/>
    </row>
    <row r="78" spans="1:32" ht="15.75" hidden="1" customHeight="1" thickBot="1" x14ac:dyDescent="0.3">
      <c r="A78" s="231"/>
      <c r="B78" s="232"/>
      <c r="C78" s="232"/>
      <c r="D78" s="232"/>
      <c r="E78" s="232"/>
      <c r="F78" s="232"/>
      <c r="G78" s="152"/>
      <c r="K78" s="229"/>
      <c r="L78" s="230"/>
      <c r="M78" s="230"/>
      <c r="N78" s="230"/>
      <c r="O78" s="230"/>
      <c r="P78" s="230"/>
      <c r="Q78" s="230"/>
      <c r="R78" s="230"/>
      <c r="S78" s="208"/>
      <c r="V78" s="703"/>
      <c r="W78" s="706"/>
      <c r="X78" s="303"/>
      <c r="Y78" s="386"/>
      <c r="Z78" s="385"/>
      <c r="AA78" s="392"/>
      <c r="AB78" s="255"/>
      <c r="AC78" s="160"/>
    </row>
    <row r="79" spans="1:32" ht="15.75" customHeight="1" thickBot="1" x14ac:dyDescent="0.3">
      <c r="A79" s="231"/>
      <c r="B79" s="232"/>
      <c r="C79" s="232"/>
      <c r="D79" s="232"/>
      <c r="E79" s="232"/>
      <c r="F79" s="232"/>
      <c r="G79" s="152"/>
      <c r="K79" s="229"/>
      <c r="L79" s="230"/>
      <c r="M79" s="230"/>
      <c r="N79" s="230"/>
      <c r="O79" s="230"/>
      <c r="P79" s="230"/>
      <c r="Q79" s="230"/>
      <c r="R79" s="230"/>
      <c r="S79" s="208"/>
      <c r="V79" s="701">
        <v>4</v>
      </c>
      <c r="W79" s="685" t="s">
        <v>114</v>
      </c>
      <c r="X79" s="82" t="s">
        <v>136</v>
      </c>
      <c r="Y79" s="24" t="s">
        <v>193</v>
      </c>
      <c r="Z79" s="24" t="s">
        <v>194</v>
      </c>
      <c r="AA79" s="364" t="s">
        <v>12</v>
      </c>
      <c r="AB79" s="301" t="s">
        <v>195</v>
      </c>
      <c r="AC79" s="183">
        <v>25523.61</v>
      </c>
    </row>
    <row r="80" spans="1:32" ht="15.75" customHeight="1" thickBot="1" x14ac:dyDescent="0.3">
      <c r="A80" s="287"/>
      <c r="B80" s="288"/>
      <c r="C80" s="288"/>
      <c r="D80" s="288"/>
      <c r="E80" s="288"/>
      <c r="F80" s="288"/>
      <c r="G80" s="152"/>
      <c r="K80" s="283"/>
      <c r="L80" s="284"/>
      <c r="M80" s="284"/>
      <c r="N80" s="284"/>
      <c r="O80" s="284"/>
      <c r="P80" s="284"/>
      <c r="Q80" s="284"/>
      <c r="R80" s="284"/>
      <c r="S80" s="208"/>
      <c r="V80" s="702"/>
      <c r="W80" s="707"/>
      <c r="X80" s="80" t="s">
        <v>196</v>
      </c>
      <c r="Y80" s="10"/>
      <c r="Z80" s="39"/>
      <c r="AA80" s="39"/>
      <c r="AB80" s="39"/>
      <c r="AC80" s="39"/>
    </row>
    <row r="81" spans="1:32" ht="15.75" hidden="1" customHeight="1" thickBot="1" x14ac:dyDescent="0.3">
      <c r="A81" s="287"/>
      <c r="B81" s="288"/>
      <c r="C81" s="288"/>
      <c r="D81" s="288"/>
      <c r="E81" s="288"/>
      <c r="F81" s="288"/>
      <c r="G81" s="152"/>
      <c r="K81" s="283"/>
      <c r="L81" s="284"/>
      <c r="M81" s="284"/>
      <c r="N81" s="284"/>
      <c r="O81" s="284"/>
      <c r="P81" s="284"/>
      <c r="Q81" s="284"/>
      <c r="R81" s="284"/>
      <c r="S81" s="208"/>
      <c r="V81" s="702"/>
      <c r="W81" s="707"/>
      <c r="X81" s="319"/>
      <c r="Y81" s="374"/>
      <c r="Z81" s="307"/>
      <c r="AA81" s="290"/>
      <c r="AB81" s="132"/>
      <c r="AC81" s="224"/>
    </row>
    <row r="82" spans="1:32" ht="15.75" customHeight="1" x14ac:dyDescent="0.25">
      <c r="A82" s="154">
        <v>1</v>
      </c>
      <c r="B82" s="155" t="s">
        <v>42</v>
      </c>
      <c r="C82" s="88" t="s">
        <v>63</v>
      </c>
      <c r="D82" s="88" t="s">
        <v>64</v>
      </c>
      <c r="E82" s="88" t="s">
        <v>12</v>
      </c>
      <c r="F82" s="97" t="s">
        <v>66</v>
      </c>
      <c r="G82" s="73">
        <v>291641.86</v>
      </c>
      <c r="K82" s="659">
        <v>1</v>
      </c>
      <c r="L82" s="646" t="s">
        <v>114</v>
      </c>
      <c r="M82" s="204"/>
      <c r="N82" s="88"/>
      <c r="O82" s="88"/>
      <c r="P82" s="88"/>
      <c r="Q82" s="88"/>
      <c r="R82" s="88"/>
      <c r="S82" s="210"/>
      <c r="V82" s="708">
        <v>5</v>
      </c>
      <c r="W82" s="685" t="s">
        <v>114</v>
      </c>
      <c r="X82" s="302" t="s">
        <v>144</v>
      </c>
      <c r="Y82" s="304" t="s">
        <v>197</v>
      </c>
      <c r="Z82" s="304" t="s">
        <v>198</v>
      </c>
      <c r="AA82" s="700" t="s">
        <v>12</v>
      </c>
      <c r="AB82" s="320" t="s">
        <v>199</v>
      </c>
      <c r="AC82" s="305">
        <v>25000</v>
      </c>
    </row>
    <row r="83" spans="1:32" ht="15.75" customHeight="1" thickBot="1" x14ac:dyDescent="0.3">
      <c r="A83" s="156"/>
      <c r="B83" s="2" t="s">
        <v>65</v>
      </c>
      <c r="C83" s="2"/>
      <c r="D83" s="2"/>
      <c r="E83" s="2" t="s">
        <v>12</v>
      </c>
      <c r="F83" s="98" t="s">
        <v>67</v>
      </c>
      <c r="G83" s="14">
        <v>144718.13</v>
      </c>
      <c r="K83" s="660"/>
      <c r="L83" s="647"/>
      <c r="M83" s="2"/>
      <c r="N83" s="2"/>
      <c r="O83" s="2"/>
      <c r="P83" s="2"/>
      <c r="Q83" s="2"/>
      <c r="R83" s="2"/>
      <c r="S83" s="211"/>
      <c r="V83" s="684"/>
      <c r="W83" s="686"/>
      <c r="X83" s="319" t="s">
        <v>200</v>
      </c>
      <c r="Y83" s="262"/>
      <c r="Z83" s="262"/>
      <c r="AA83" s="563"/>
      <c r="AB83" s="262"/>
      <c r="AC83" s="321"/>
    </row>
    <row r="84" spans="1:32" ht="15.75" customHeight="1" x14ac:dyDescent="0.25">
      <c r="A84" s="156"/>
      <c r="B84" s="143"/>
      <c r="C84" s="2"/>
      <c r="D84" s="2"/>
      <c r="E84" s="2" t="s">
        <v>12</v>
      </c>
      <c r="F84" s="98" t="s">
        <v>68</v>
      </c>
      <c r="G84" s="14">
        <v>135571.5</v>
      </c>
      <c r="K84" s="660"/>
      <c r="L84" s="647"/>
      <c r="M84" s="143"/>
      <c r="N84" s="2"/>
      <c r="O84" s="2"/>
      <c r="P84" s="2"/>
      <c r="Q84" s="2"/>
      <c r="R84" s="98"/>
      <c r="S84" s="14"/>
      <c r="V84" s="409">
        <v>6</v>
      </c>
      <c r="W84" s="569" t="s">
        <v>114</v>
      </c>
      <c r="X84" s="302" t="s">
        <v>144</v>
      </c>
      <c r="Y84" s="304" t="s">
        <v>132</v>
      </c>
      <c r="Z84" s="34" t="s">
        <v>149</v>
      </c>
      <c r="AA84" s="509" t="s">
        <v>12</v>
      </c>
      <c r="AB84" s="51" t="s">
        <v>204</v>
      </c>
      <c r="AC84" s="49">
        <v>2993.24</v>
      </c>
    </row>
    <row r="85" spans="1:32" ht="18" customHeight="1" thickBot="1" x14ac:dyDescent="0.3">
      <c r="A85" s="156"/>
      <c r="B85" s="143"/>
      <c r="C85" s="2"/>
      <c r="D85" s="2"/>
      <c r="E85" s="2"/>
      <c r="F85" s="98"/>
      <c r="G85" s="14"/>
      <c r="K85" s="660"/>
      <c r="L85" s="647"/>
      <c r="M85" s="143"/>
      <c r="N85" s="2"/>
      <c r="O85" s="2"/>
      <c r="P85" s="2"/>
      <c r="Q85" s="2"/>
      <c r="R85" s="98"/>
      <c r="S85" s="14"/>
      <c r="V85" s="506"/>
      <c r="W85" s="570"/>
      <c r="X85" s="303" t="s">
        <v>150</v>
      </c>
      <c r="Y85" s="260"/>
      <c r="Z85" s="16"/>
      <c r="AA85" s="510"/>
      <c r="AB85" s="35"/>
      <c r="AC85" s="99"/>
    </row>
    <row r="86" spans="1:32" ht="18" customHeight="1" x14ac:dyDescent="0.25">
      <c r="A86" s="156"/>
      <c r="B86" s="143"/>
      <c r="C86" s="2"/>
      <c r="D86" s="2"/>
      <c r="E86" s="2"/>
      <c r="F86" s="98"/>
      <c r="G86" s="14"/>
      <c r="K86" s="660"/>
      <c r="L86" s="647"/>
      <c r="M86" s="143"/>
      <c r="N86" s="2"/>
      <c r="O86" s="2"/>
      <c r="P86" s="2"/>
      <c r="Q86" s="2"/>
      <c r="R86" s="98"/>
      <c r="S86" s="14"/>
      <c r="V86" s="507">
        <v>7</v>
      </c>
      <c r="W86" s="569" t="s">
        <v>114</v>
      </c>
      <c r="X86" s="304" t="s">
        <v>144</v>
      </c>
      <c r="Y86" s="304" t="s">
        <v>213</v>
      </c>
      <c r="Z86" s="304" t="s">
        <v>214</v>
      </c>
      <c r="AA86" s="495" t="s">
        <v>12</v>
      </c>
      <c r="AB86" s="51" t="s">
        <v>216</v>
      </c>
      <c r="AC86" s="49">
        <v>39983.43</v>
      </c>
    </row>
    <row r="87" spans="1:32" ht="15.75" customHeight="1" thickBot="1" x14ac:dyDescent="0.3">
      <c r="A87" s="156"/>
      <c r="B87" s="143"/>
      <c r="C87" s="2"/>
      <c r="D87" s="2"/>
      <c r="E87" s="2"/>
      <c r="F87" s="98"/>
      <c r="G87" s="14"/>
      <c r="K87" s="660"/>
      <c r="L87" s="647"/>
      <c r="M87" s="143"/>
      <c r="N87" s="2"/>
      <c r="O87" s="2"/>
      <c r="P87" s="2"/>
      <c r="Q87" s="2"/>
      <c r="R87" s="98"/>
      <c r="S87" s="14"/>
      <c r="V87" s="506"/>
      <c r="W87" s="570"/>
      <c r="X87" s="260" t="s">
        <v>215</v>
      </c>
      <c r="Y87" s="260"/>
      <c r="Z87" s="260"/>
      <c r="AA87" s="485"/>
      <c r="AB87" s="35"/>
      <c r="AC87" s="99"/>
    </row>
    <row r="88" spans="1:32" ht="15.75" hidden="1" customHeight="1" x14ac:dyDescent="0.25">
      <c r="A88" s="142"/>
      <c r="B88" s="89"/>
      <c r="C88" s="8"/>
      <c r="D88" s="8"/>
      <c r="E88" s="8"/>
      <c r="F88" s="132"/>
      <c r="G88" s="145"/>
      <c r="K88" s="660"/>
      <c r="L88" s="647"/>
      <c r="M88" s="89"/>
      <c r="N88" s="8"/>
      <c r="O88" s="8"/>
      <c r="P88" s="8"/>
      <c r="Q88" s="8"/>
      <c r="R88" s="132"/>
      <c r="S88" s="145"/>
      <c r="V88" s="684">
        <v>9</v>
      </c>
      <c r="W88" s="705" t="s">
        <v>114</v>
      </c>
      <c r="X88" s="262"/>
      <c r="Y88" s="262"/>
      <c r="Z88" s="15"/>
      <c r="AA88" s="430"/>
      <c r="AB88" s="110"/>
      <c r="AC88" s="111"/>
    </row>
    <row r="89" spans="1:32" ht="15.75" hidden="1" customHeight="1" x14ac:dyDescent="0.25">
      <c r="A89" s="142"/>
      <c r="B89" s="89"/>
      <c r="C89" s="8"/>
      <c r="D89" s="8"/>
      <c r="E89" s="8"/>
      <c r="F89" s="132"/>
      <c r="G89" s="145"/>
      <c r="K89" s="660"/>
      <c r="L89" s="647"/>
      <c r="M89" s="89"/>
      <c r="N89" s="8"/>
      <c r="O89" s="8"/>
      <c r="P89" s="8"/>
      <c r="Q89" s="8"/>
      <c r="R89" s="132"/>
      <c r="S89" s="145"/>
      <c r="V89" s="684"/>
      <c r="W89" s="705"/>
      <c r="X89" s="419"/>
      <c r="Y89" s="262"/>
      <c r="Z89" s="15"/>
      <c r="AA89" s="383"/>
      <c r="AB89" s="41"/>
      <c r="AC89" s="93"/>
    </row>
    <row r="90" spans="1:32" ht="15.75" hidden="1" customHeight="1" thickBot="1" x14ac:dyDescent="0.3">
      <c r="A90" s="142"/>
      <c r="B90" s="89"/>
      <c r="C90" s="8"/>
      <c r="D90" s="8"/>
      <c r="E90" s="8"/>
      <c r="F90" s="132"/>
      <c r="G90" s="145"/>
      <c r="K90" s="660"/>
      <c r="L90" s="647"/>
      <c r="M90" s="89"/>
      <c r="N90" s="8"/>
      <c r="O90" s="8"/>
      <c r="P90" s="8"/>
      <c r="Q90" s="8"/>
      <c r="R90" s="132"/>
      <c r="S90" s="145"/>
      <c r="V90" s="684"/>
      <c r="W90" s="726"/>
      <c r="X90" s="262"/>
      <c r="Y90" s="262"/>
      <c r="Z90" s="15"/>
      <c r="AA90" s="377"/>
      <c r="AB90" s="35"/>
      <c r="AC90" s="113"/>
    </row>
    <row r="91" spans="1:32" ht="15.75" customHeight="1" x14ac:dyDescent="0.25">
      <c r="A91" s="142"/>
      <c r="B91" s="89"/>
      <c r="C91" s="8"/>
      <c r="D91" s="8"/>
      <c r="E91" s="8"/>
      <c r="F91" s="132"/>
      <c r="G91" s="145"/>
      <c r="K91" s="660"/>
      <c r="L91" s="647"/>
      <c r="M91" s="89"/>
      <c r="N91" s="8"/>
      <c r="O91" s="8"/>
      <c r="P91" s="8"/>
      <c r="Q91" s="8"/>
      <c r="R91" s="132"/>
      <c r="S91" s="145"/>
      <c r="V91" s="657">
        <v>8</v>
      </c>
      <c r="W91" s="569" t="s">
        <v>114</v>
      </c>
      <c r="X91" s="304" t="s">
        <v>144</v>
      </c>
      <c r="Y91" s="304" t="s">
        <v>217</v>
      </c>
      <c r="Z91" s="34" t="s">
        <v>218</v>
      </c>
      <c r="AA91" s="140" t="s">
        <v>12</v>
      </c>
      <c r="AB91" s="286" t="s">
        <v>220</v>
      </c>
      <c r="AC91" s="37">
        <v>18749.810000000001</v>
      </c>
      <c r="AF91" s="86"/>
    </row>
    <row r="92" spans="1:32" ht="15.75" customHeight="1" thickBot="1" x14ac:dyDescent="0.3">
      <c r="A92" s="142"/>
      <c r="B92" s="89"/>
      <c r="C92" s="8"/>
      <c r="D92" s="8"/>
      <c r="E92" s="8"/>
      <c r="F92" s="132"/>
      <c r="G92" s="145"/>
      <c r="K92" s="660"/>
      <c r="L92" s="647"/>
      <c r="M92" s="89"/>
      <c r="N92" s="8"/>
      <c r="O92" s="8"/>
      <c r="P92" s="8"/>
      <c r="Q92" s="8"/>
      <c r="R92" s="132"/>
      <c r="S92" s="145"/>
      <c r="V92" s="658"/>
      <c r="W92" s="570"/>
      <c r="X92" s="260" t="s">
        <v>219</v>
      </c>
      <c r="Y92" s="260"/>
      <c r="Z92" s="16"/>
      <c r="AA92" s="323"/>
      <c r="AB92" s="67"/>
      <c r="AC92" s="72"/>
    </row>
    <row r="93" spans="1:32" ht="15.75" customHeight="1" thickBot="1" x14ac:dyDescent="0.3">
      <c r="A93" s="142"/>
      <c r="B93" s="89"/>
      <c r="C93" s="8"/>
      <c r="D93" s="8"/>
      <c r="E93" s="8"/>
      <c r="F93" s="132"/>
      <c r="G93" s="145"/>
      <c r="K93" s="660"/>
      <c r="L93" s="647"/>
      <c r="M93" s="89"/>
      <c r="N93" s="8"/>
      <c r="O93" s="8"/>
      <c r="P93" s="8"/>
      <c r="Q93" s="8"/>
      <c r="R93" s="132"/>
      <c r="S93" s="145"/>
      <c r="V93" s="649">
        <v>9</v>
      </c>
      <c r="W93" s="707" t="s">
        <v>114</v>
      </c>
      <c r="X93" s="319" t="s">
        <v>144</v>
      </c>
      <c r="Y93" s="262" t="s">
        <v>221</v>
      </c>
      <c r="Z93" s="262" t="s">
        <v>222</v>
      </c>
      <c r="AA93" s="365" t="s">
        <v>12</v>
      </c>
      <c r="AB93" s="63" t="s">
        <v>224</v>
      </c>
      <c r="AC93" s="511">
        <v>60794.67</v>
      </c>
    </row>
    <row r="94" spans="1:32" ht="15.75" customHeight="1" thickBot="1" x14ac:dyDescent="0.3">
      <c r="A94" s="142"/>
      <c r="B94" s="89"/>
      <c r="C94" s="8"/>
      <c r="D94" s="8"/>
      <c r="E94" s="8"/>
      <c r="F94" s="132"/>
      <c r="G94" s="145"/>
      <c r="K94" s="660"/>
      <c r="L94" s="647"/>
      <c r="M94" s="89"/>
      <c r="N94" s="8"/>
      <c r="O94" s="8"/>
      <c r="P94" s="8"/>
      <c r="Q94" s="8"/>
      <c r="R94" s="132"/>
      <c r="S94" s="145"/>
      <c r="V94" s="650"/>
      <c r="W94" s="686"/>
      <c r="X94" s="303" t="s">
        <v>223</v>
      </c>
      <c r="Y94" s="260"/>
      <c r="Z94" s="260"/>
      <c r="AA94" s="323"/>
      <c r="AB94" s="35"/>
      <c r="AC94" s="113"/>
    </row>
    <row r="95" spans="1:32" ht="15.75" hidden="1" customHeight="1" thickBot="1" x14ac:dyDescent="0.3">
      <c r="A95" s="142"/>
      <c r="B95" s="89"/>
      <c r="C95" s="8"/>
      <c r="D95" s="8"/>
      <c r="E95" s="8"/>
      <c r="F95" s="132"/>
      <c r="G95" s="145"/>
      <c r="K95" s="660"/>
      <c r="L95" s="647"/>
      <c r="M95" s="89"/>
      <c r="N95" s="8"/>
      <c r="O95" s="8"/>
      <c r="P95" s="8"/>
      <c r="Q95" s="8"/>
      <c r="R95" s="132"/>
      <c r="S95" s="145"/>
      <c r="V95" s="651"/>
      <c r="W95" s="272"/>
      <c r="X95" s="474"/>
      <c r="Y95" s="475"/>
      <c r="Z95" s="472"/>
      <c r="AA95" s="473"/>
      <c r="AB95" s="63"/>
      <c r="AC95" s="376"/>
    </row>
    <row r="96" spans="1:32" ht="15.75" customHeight="1" x14ac:dyDescent="0.25">
      <c r="A96" s="142"/>
      <c r="B96" s="89"/>
      <c r="C96" s="8"/>
      <c r="D96" s="8"/>
      <c r="E96" s="8"/>
      <c r="F96" s="132"/>
      <c r="G96" s="145"/>
      <c r="K96" s="660"/>
      <c r="L96" s="647"/>
      <c r="M96" s="89"/>
      <c r="N96" s="8"/>
      <c r="O96" s="8"/>
      <c r="P96" s="8"/>
      <c r="Q96" s="8"/>
      <c r="R96" s="132"/>
      <c r="S96" s="145"/>
      <c r="V96" s="480">
        <v>10</v>
      </c>
      <c r="W96" s="685" t="s">
        <v>114</v>
      </c>
      <c r="X96" s="302" t="s">
        <v>144</v>
      </c>
      <c r="Y96" s="304" t="s">
        <v>118</v>
      </c>
      <c r="Z96" s="304" t="s">
        <v>225</v>
      </c>
      <c r="AA96" s="495" t="s">
        <v>12</v>
      </c>
      <c r="AB96" s="51" t="s">
        <v>226</v>
      </c>
      <c r="AC96" s="275">
        <v>15042.43</v>
      </c>
    </row>
    <row r="97" spans="1:29" ht="15.75" customHeight="1" thickBot="1" x14ac:dyDescent="0.3">
      <c r="A97" s="142"/>
      <c r="B97" s="89"/>
      <c r="C97" s="8"/>
      <c r="D97" s="8"/>
      <c r="E97" s="8"/>
      <c r="F97" s="132"/>
      <c r="G97" s="145"/>
      <c r="K97" s="660"/>
      <c r="L97" s="647"/>
      <c r="M97" s="89"/>
      <c r="N97" s="8"/>
      <c r="O97" s="8"/>
      <c r="P97" s="8"/>
      <c r="Q97" s="8"/>
      <c r="R97" s="132"/>
      <c r="S97" s="145"/>
      <c r="V97" s="479"/>
      <c r="W97" s="686"/>
      <c r="X97" s="303" t="s">
        <v>227</v>
      </c>
      <c r="Y97" s="260"/>
      <c r="Z97" s="260"/>
      <c r="AA97" s="485"/>
      <c r="AB97" s="35"/>
      <c r="AC97" s="113"/>
    </row>
    <row r="98" spans="1:29" ht="15.75" customHeight="1" x14ac:dyDescent="0.25">
      <c r="A98" s="142"/>
      <c r="B98" s="89"/>
      <c r="C98" s="8"/>
      <c r="D98" s="8"/>
      <c r="E98" s="8"/>
      <c r="F98" s="132"/>
      <c r="G98" s="145"/>
      <c r="K98" s="660"/>
      <c r="L98" s="647"/>
      <c r="M98" s="89"/>
      <c r="N98" s="8"/>
      <c r="O98" s="8"/>
      <c r="P98" s="8"/>
      <c r="Q98" s="8"/>
      <c r="R98" s="132"/>
      <c r="S98" s="145"/>
      <c r="V98" s="652">
        <v>11</v>
      </c>
      <c r="W98" s="692" t="s">
        <v>114</v>
      </c>
      <c r="X98" s="302" t="s">
        <v>144</v>
      </c>
      <c r="Y98" s="304" t="s">
        <v>139</v>
      </c>
      <c r="Z98" s="34" t="s">
        <v>147</v>
      </c>
      <c r="AA98" s="390" t="s">
        <v>12</v>
      </c>
      <c r="AB98" s="42" t="s">
        <v>228</v>
      </c>
      <c r="AC98" s="266">
        <v>14977.31</v>
      </c>
    </row>
    <row r="99" spans="1:29" ht="15.75" customHeight="1" thickBot="1" x14ac:dyDescent="0.3">
      <c r="A99" s="142"/>
      <c r="B99" s="89"/>
      <c r="C99" s="8"/>
      <c r="D99" s="8"/>
      <c r="E99" s="8"/>
      <c r="F99" s="132"/>
      <c r="G99" s="145"/>
      <c r="K99" s="660"/>
      <c r="L99" s="647"/>
      <c r="M99" s="89"/>
      <c r="N99" s="8"/>
      <c r="O99" s="8"/>
      <c r="P99" s="8"/>
      <c r="Q99" s="8"/>
      <c r="R99" s="132"/>
      <c r="S99" s="145"/>
      <c r="V99" s="653"/>
      <c r="W99" s="693"/>
      <c r="X99" s="303" t="s">
        <v>148</v>
      </c>
      <c r="Y99" s="262"/>
      <c r="Z99" s="15"/>
      <c r="AA99" s="476"/>
      <c r="AB99" s="477"/>
      <c r="AC99" s="478"/>
    </row>
    <row r="100" spans="1:29" ht="15.75" hidden="1" customHeight="1" x14ac:dyDescent="0.25">
      <c r="A100" s="142"/>
      <c r="B100" s="89"/>
      <c r="C100" s="8"/>
      <c r="D100" s="8"/>
      <c r="E100" s="8"/>
      <c r="F100" s="132"/>
      <c r="G100" s="145"/>
      <c r="K100" s="660"/>
      <c r="L100" s="647"/>
      <c r="M100" s="89"/>
      <c r="N100" s="8"/>
      <c r="O100" s="8"/>
      <c r="P100" s="8"/>
      <c r="Q100" s="8"/>
      <c r="R100" s="132"/>
      <c r="S100" s="145"/>
      <c r="V100" s="251">
        <v>12</v>
      </c>
      <c r="W100" s="669" t="s">
        <v>114</v>
      </c>
      <c r="X100" s="121"/>
      <c r="Y100" s="368"/>
      <c r="Z100" s="24"/>
      <c r="AA100" s="247"/>
      <c r="AB100" s="51"/>
      <c r="AC100" s="275"/>
    </row>
    <row r="101" spans="1:29" ht="15.75" hidden="1" customHeight="1" thickBot="1" x14ac:dyDescent="0.3">
      <c r="A101" s="142"/>
      <c r="B101" s="89"/>
      <c r="C101" s="8"/>
      <c r="D101" s="8"/>
      <c r="E101" s="8"/>
      <c r="F101" s="132"/>
      <c r="G101" s="145"/>
      <c r="K101" s="660"/>
      <c r="L101" s="647"/>
      <c r="M101" s="89"/>
      <c r="N101" s="8"/>
      <c r="O101" s="8"/>
      <c r="P101" s="8"/>
      <c r="Q101" s="8"/>
      <c r="R101" s="132"/>
      <c r="S101" s="145"/>
      <c r="V101" s="350"/>
      <c r="W101" s="571"/>
      <c r="X101" s="258"/>
      <c r="Y101" s="374"/>
      <c r="Z101" s="9"/>
      <c r="AA101" s="274"/>
      <c r="AB101" s="42"/>
      <c r="AC101" s="266"/>
    </row>
    <row r="102" spans="1:29" ht="15.75" customHeight="1" x14ac:dyDescent="0.25">
      <c r="A102" s="142"/>
      <c r="B102" s="89"/>
      <c r="C102" s="8"/>
      <c r="D102" s="8"/>
      <c r="E102" s="8"/>
      <c r="F102" s="132"/>
      <c r="G102" s="145"/>
      <c r="K102" s="660"/>
      <c r="L102" s="647"/>
      <c r="M102" s="89"/>
      <c r="N102" s="8"/>
      <c r="O102" s="8"/>
      <c r="P102" s="8"/>
      <c r="Q102" s="8"/>
      <c r="R102" s="132"/>
      <c r="S102" s="145"/>
      <c r="V102" s="387">
        <v>12</v>
      </c>
      <c r="W102" s="569" t="s">
        <v>114</v>
      </c>
      <c r="X102" s="304" t="s">
        <v>144</v>
      </c>
      <c r="Y102" s="304" t="s">
        <v>34</v>
      </c>
      <c r="Z102" s="304" t="s">
        <v>205</v>
      </c>
      <c r="AA102" s="484" t="s">
        <v>12</v>
      </c>
      <c r="AB102" s="110" t="s">
        <v>207</v>
      </c>
      <c r="AC102" s="111">
        <v>13364.46</v>
      </c>
    </row>
    <row r="103" spans="1:29" ht="15.75" customHeight="1" x14ac:dyDescent="0.25">
      <c r="A103" s="142"/>
      <c r="B103" s="89"/>
      <c r="C103" s="8"/>
      <c r="D103" s="8"/>
      <c r="E103" s="8"/>
      <c r="F103" s="132"/>
      <c r="G103" s="145"/>
      <c r="K103" s="660"/>
      <c r="L103" s="647"/>
      <c r="M103" s="89"/>
      <c r="N103" s="8"/>
      <c r="O103" s="8"/>
      <c r="P103" s="8"/>
      <c r="Q103" s="8"/>
      <c r="R103" s="132"/>
      <c r="S103" s="145"/>
      <c r="V103" s="350"/>
      <c r="W103" s="669"/>
      <c r="X103" s="262" t="s">
        <v>206</v>
      </c>
      <c r="Y103" s="262"/>
      <c r="Z103" s="262"/>
      <c r="AA103" s="455" t="s">
        <v>12</v>
      </c>
      <c r="AB103" s="41" t="s">
        <v>208</v>
      </c>
      <c r="AC103" s="93">
        <v>33543.17</v>
      </c>
    </row>
    <row r="104" spans="1:29" ht="15.75" customHeight="1" x14ac:dyDescent="0.25">
      <c r="A104" s="142"/>
      <c r="B104" s="89"/>
      <c r="C104" s="8"/>
      <c r="D104" s="8"/>
      <c r="E104" s="8"/>
      <c r="F104" s="132"/>
      <c r="G104" s="145"/>
      <c r="K104" s="660"/>
      <c r="L104" s="647"/>
      <c r="M104" s="89"/>
      <c r="N104" s="8"/>
      <c r="O104" s="8"/>
      <c r="P104" s="8"/>
      <c r="Q104" s="8"/>
      <c r="R104" s="132"/>
      <c r="S104" s="145"/>
      <c r="V104" s="350"/>
      <c r="W104" s="669"/>
      <c r="X104" s="458"/>
      <c r="Y104" s="262"/>
      <c r="Z104" s="262"/>
      <c r="AA104" s="455" t="s">
        <v>12</v>
      </c>
      <c r="AB104" s="41" t="s">
        <v>209</v>
      </c>
      <c r="AC104" s="93">
        <v>31101.02</v>
      </c>
    </row>
    <row r="105" spans="1:29" ht="15.75" customHeight="1" x14ac:dyDescent="0.25">
      <c r="A105" s="142"/>
      <c r="B105" s="89"/>
      <c r="C105" s="8"/>
      <c r="D105" s="8"/>
      <c r="E105" s="8"/>
      <c r="F105" s="132"/>
      <c r="G105" s="145"/>
      <c r="K105" s="660"/>
      <c r="L105" s="647"/>
      <c r="M105" s="89"/>
      <c r="N105" s="8"/>
      <c r="O105" s="8"/>
      <c r="P105" s="8"/>
      <c r="Q105" s="8"/>
      <c r="R105" s="132"/>
      <c r="S105" s="145"/>
      <c r="V105" s="350"/>
      <c r="W105" s="669"/>
      <c r="X105" s="458"/>
      <c r="Y105" s="262"/>
      <c r="Z105" s="262"/>
      <c r="AA105" s="455" t="s">
        <v>12</v>
      </c>
      <c r="AB105" s="41" t="s">
        <v>210</v>
      </c>
      <c r="AC105" s="93">
        <v>21634.59</v>
      </c>
    </row>
    <row r="106" spans="1:29" ht="15.75" customHeight="1" x14ac:dyDescent="0.25">
      <c r="A106" s="142"/>
      <c r="B106" s="89"/>
      <c r="C106" s="8"/>
      <c r="D106" s="8"/>
      <c r="E106" s="8"/>
      <c r="F106" s="132"/>
      <c r="G106" s="145"/>
      <c r="K106" s="660"/>
      <c r="L106" s="647"/>
      <c r="M106" s="89"/>
      <c r="N106" s="8"/>
      <c r="O106" s="8"/>
      <c r="P106" s="8"/>
      <c r="Q106" s="8"/>
      <c r="R106" s="132"/>
      <c r="S106" s="145"/>
      <c r="V106" s="350"/>
      <c r="W106" s="669"/>
      <c r="X106" s="458"/>
      <c r="Y106" s="262"/>
      <c r="Z106" s="262"/>
      <c r="AA106" s="455" t="s">
        <v>12</v>
      </c>
      <c r="AB106" s="41" t="s">
        <v>211</v>
      </c>
      <c r="AC106" s="93">
        <v>126749.56</v>
      </c>
    </row>
    <row r="107" spans="1:29" ht="15.75" customHeight="1" thickBot="1" x14ac:dyDescent="0.3">
      <c r="A107" s="142"/>
      <c r="B107" s="89"/>
      <c r="C107" s="8"/>
      <c r="D107" s="8"/>
      <c r="E107" s="8"/>
      <c r="F107" s="132"/>
      <c r="G107" s="145"/>
      <c r="K107" s="660"/>
      <c r="L107" s="647"/>
      <c r="M107" s="89"/>
      <c r="N107" s="8"/>
      <c r="O107" s="8"/>
      <c r="P107" s="8"/>
      <c r="Q107" s="8"/>
      <c r="R107" s="132"/>
      <c r="S107" s="145"/>
      <c r="V107" s="350"/>
      <c r="W107" s="669"/>
      <c r="X107" s="456"/>
      <c r="Y107" s="262"/>
      <c r="Z107" s="262"/>
      <c r="AA107" s="494" t="s">
        <v>12</v>
      </c>
      <c r="AB107" s="42" t="s">
        <v>212</v>
      </c>
      <c r="AC107" s="266">
        <v>12768.17</v>
      </c>
    </row>
    <row r="108" spans="1:29" ht="15.75" hidden="1" customHeight="1" thickBot="1" x14ac:dyDescent="0.3">
      <c r="A108" s="142"/>
      <c r="B108" s="89"/>
      <c r="C108" s="8"/>
      <c r="D108" s="8"/>
      <c r="E108" s="8"/>
      <c r="F108" s="132"/>
      <c r="G108" s="145"/>
      <c r="K108" s="660"/>
      <c r="L108" s="647"/>
      <c r="M108" s="89"/>
      <c r="N108" s="8"/>
      <c r="O108" s="8"/>
      <c r="P108" s="8"/>
      <c r="Q108" s="8"/>
      <c r="R108" s="132"/>
      <c r="S108" s="145"/>
      <c r="V108" s="350"/>
      <c r="W108" s="571"/>
      <c r="X108" s="80"/>
      <c r="Y108" s="402"/>
      <c r="Z108" s="9"/>
      <c r="AA108" s="404"/>
      <c r="AB108" s="42"/>
      <c r="AC108" s="146"/>
    </row>
    <row r="109" spans="1:29" ht="15.75" customHeight="1" x14ac:dyDescent="0.25">
      <c r="A109" s="142"/>
      <c r="B109" s="89"/>
      <c r="C109" s="8"/>
      <c r="D109" s="8"/>
      <c r="E109" s="8"/>
      <c r="F109" s="132"/>
      <c r="G109" s="145"/>
      <c r="K109" s="660"/>
      <c r="L109" s="647"/>
      <c r="M109" s="89"/>
      <c r="N109" s="8"/>
      <c r="O109" s="8"/>
      <c r="P109" s="8"/>
      <c r="Q109" s="8"/>
      <c r="R109" s="132"/>
      <c r="S109" s="145"/>
      <c r="V109" s="503">
        <v>13</v>
      </c>
      <c r="W109" s="569" t="s">
        <v>114</v>
      </c>
      <c r="X109" s="304" t="s">
        <v>234</v>
      </c>
      <c r="Y109" s="501" t="s">
        <v>235</v>
      </c>
      <c r="Z109" s="34" t="s">
        <v>236</v>
      </c>
      <c r="AA109" s="88" t="s">
        <v>12</v>
      </c>
      <c r="AB109" s="51" t="s">
        <v>238</v>
      </c>
      <c r="AC109" s="49">
        <v>37466.22</v>
      </c>
    </row>
    <row r="110" spans="1:29" ht="15.75" customHeight="1" thickBot="1" x14ac:dyDescent="0.3">
      <c r="A110" s="142"/>
      <c r="B110" s="89"/>
      <c r="C110" s="8"/>
      <c r="D110" s="8"/>
      <c r="E110" s="8"/>
      <c r="F110" s="132"/>
      <c r="G110" s="145"/>
      <c r="K110" s="660"/>
      <c r="L110" s="647"/>
      <c r="M110" s="89"/>
      <c r="N110" s="8"/>
      <c r="O110" s="8"/>
      <c r="P110" s="8"/>
      <c r="Q110" s="8"/>
      <c r="R110" s="132"/>
      <c r="S110" s="145"/>
      <c r="V110" s="257"/>
      <c r="W110" s="570"/>
      <c r="X110" s="502" t="s">
        <v>237</v>
      </c>
      <c r="Y110" s="502"/>
      <c r="Z110" s="16"/>
      <c r="AA110" s="38"/>
      <c r="AB110" s="35"/>
      <c r="AC110" s="99"/>
    </row>
    <row r="111" spans="1:29" ht="15.75" hidden="1" customHeight="1" x14ac:dyDescent="0.25">
      <c r="A111" s="142"/>
      <c r="B111" s="89"/>
      <c r="C111" s="8"/>
      <c r="D111" s="8"/>
      <c r="E111" s="8"/>
      <c r="F111" s="132"/>
      <c r="G111" s="145"/>
      <c r="K111" s="660"/>
      <c r="L111" s="647"/>
      <c r="M111" s="89"/>
      <c r="N111" s="8"/>
      <c r="O111" s="8"/>
      <c r="P111" s="8"/>
      <c r="Q111" s="8"/>
      <c r="R111" s="132"/>
      <c r="S111" s="145"/>
      <c r="V111" s="350"/>
      <c r="W111" s="401"/>
      <c r="X111" s="319"/>
      <c r="Y111" s="406"/>
      <c r="Z111" s="262"/>
      <c r="AA111" s="403"/>
      <c r="AB111" s="104"/>
      <c r="AC111" s="405"/>
    </row>
    <row r="112" spans="1:29" ht="15.75" hidden="1" customHeight="1" thickBot="1" x14ac:dyDescent="0.3">
      <c r="A112" s="142"/>
      <c r="B112" s="89"/>
      <c r="C112" s="8"/>
      <c r="D112" s="8"/>
      <c r="E112" s="8"/>
      <c r="F112" s="132"/>
      <c r="G112" s="145"/>
      <c r="K112" s="660"/>
      <c r="L112" s="647"/>
      <c r="M112" s="89"/>
      <c r="N112" s="8"/>
      <c r="O112" s="8"/>
      <c r="P112" s="8"/>
      <c r="Q112" s="8"/>
      <c r="R112" s="132"/>
      <c r="S112" s="145"/>
      <c r="V112" s="257"/>
      <c r="W112" s="400"/>
      <c r="X112" s="303"/>
      <c r="Y112" s="386"/>
      <c r="Z112" s="260"/>
      <c r="AA112" s="407"/>
      <c r="AB112" s="104"/>
      <c r="AC112" s="405"/>
    </row>
    <row r="113" spans="1:29" ht="15.75" hidden="1" customHeight="1" x14ac:dyDescent="0.25">
      <c r="A113" s="142"/>
      <c r="B113" s="89"/>
      <c r="C113" s="8"/>
      <c r="D113" s="8"/>
      <c r="E113" s="8"/>
      <c r="F113" s="132"/>
      <c r="G113" s="145"/>
      <c r="K113" s="660"/>
      <c r="L113" s="647"/>
      <c r="M113" s="89"/>
      <c r="N113" s="8"/>
      <c r="O113" s="8"/>
      <c r="P113" s="8"/>
      <c r="Q113" s="8"/>
      <c r="R113" s="132"/>
      <c r="S113" s="145"/>
      <c r="V113" s="410">
        <v>16</v>
      </c>
      <c r="W113" s="569" t="s">
        <v>114</v>
      </c>
      <c r="X113" s="304"/>
      <c r="Y113" s="304"/>
      <c r="Z113" s="304"/>
      <c r="AA113" s="670"/>
      <c r="AB113" s="572"/>
      <c r="AC113" s="688"/>
    </row>
    <row r="114" spans="1:29" ht="15.75" hidden="1" customHeight="1" thickBot="1" x14ac:dyDescent="0.3">
      <c r="A114" s="142"/>
      <c r="B114" s="89"/>
      <c r="C114" s="8"/>
      <c r="D114" s="8"/>
      <c r="E114" s="8"/>
      <c r="F114" s="132"/>
      <c r="G114" s="145"/>
      <c r="K114" s="660"/>
      <c r="L114" s="647"/>
      <c r="M114" s="89"/>
      <c r="N114" s="8"/>
      <c r="O114" s="8"/>
      <c r="P114" s="8"/>
      <c r="Q114" s="8"/>
      <c r="R114" s="132"/>
      <c r="S114" s="145"/>
      <c r="V114" s="411"/>
      <c r="W114" s="570"/>
      <c r="X114" s="262"/>
      <c r="Y114" s="262"/>
      <c r="Z114" s="262"/>
      <c r="AA114" s="671"/>
      <c r="AB114" s="687"/>
      <c r="AC114" s="553"/>
    </row>
    <row r="115" spans="1:29" ht="15.75" hidden="1" customHeight="1" x14ac:dyDescent="0.25">
      <c r="A115" s="142"/>
      <c r="B115" s="89"/>
      <c r="C115" s="8"/>
      <c r="D115" s="8"/>
      <c r="E115" s="8"/>
      <c r="F115" s="132"/>
      <c r="G115" s="145"/>
      <c r="K115" s="660"/>
      <c r="L115" s="647"/>
      <c r="M115" s="89"/>
      <c r="N115" s="8"/>
      <c r="O115" s="8"/>
      <c r="P115" s="8"/>
      <c r="Q115" s="8"/>
      <c r="R115" s="132"/>
      <c r="S115" s="145"/>
      <c r="V115" s="350">
        <v>12</v>
      </c>
      <c r="W115" s="669" t="s">
        <v>114</v>
      </c>
      <c r="X115" s="319"/>
      <c r="Y115" s="262"/>
      <c r="Z115" s="262"/>
      <c r="AA115" s="112"/>
      <c r="AB115" s="110"/>
      <c r="AC115" s="111"/>
    </row>
    <row r="116" spans="1:29" ht="15.75" hidden="1" customHeight="1" thickBot="1" x14ac:dyDescent="0.3">
      <c r="A116" s="142"/>
      <c r="B116" s="89"/>
      <c r="C116" s="8"/>
      <c r="D116" s="8"/>
      <c r="E116" s="8"/>
      <c r="F116" s="132"/>
      <c r="G116" s="145"/>
      <c r="K116" s="660"/>
      <c r="L116" s="647"/>
      <c r="M116" s="89"/>
      <c r="N116" s="8"/>
      <c r="O116" s="8"/>
      <c r="P116" s="8"/>
      <c r="Q116" s="8"/>
      <c r="R116" s="132"/>
      <c r="S116" s="145"/>
      <c r="V116" s="257"/>
      <c r="W116" s="570"/>
      <c r="X116" s="303"/>
      <c r="Y116" s="262"/>
      <c r="Z116" s="262"/>
      <c r="AA116" s="71"/>
      <c r="AB116" s="41"/>
      <c r="AC116" s="93"/>
    </row>
    <row r="117" spans="1:29" ht="15.75" hidden="1" customHeight="1" x14ac:dyDescent="0.25">
      <c r="A117" s="142"/>
      <c r="B117" s="89"/>
      <c r="C117" s="8"/>
      <c r="D117" s="8"/>
      <c r="E117" s="8"/>
      <c r="F117" s="132"/>
      <c r="G117" s="145"/>
      <c r="K117" s="660"/>
      <c r="L117" s="647"/>
      <c r="M117" s="89"/>
      <c r="N117" s="8"/>
      <c r="O117" s="8"/>
      <c r="P117" s="8"/>
      <c r="Q117" s="8"/>
      <c r="R117" s="132"/>
      <c r="S117" s="145"/>
      <c r="V117" s="350">
        <v>13</v>
      </c>
      <c r="W117" s="669" t="s">
        <v>114</v>
      </c>
      <c r="X117" s="80"/>
      <c r="Y117" s="10"/>
      <c r="Z117" s="340"/>
      <c r="AA117" s="369"/>
      <c r="AB117" s="110"/>
      <c r="AC117" s="111"/>
    </row>
    <row r="118" spans="1:29" ht="15.75" hidden="1" customHeight="1" thickBot="1" x14ac:dyDescent="0.3">
      <c r="A118" s="142"/>
      <c r="B118" s="89"/>
      <c r="C118" s="8"/>
      <c r="D118" s="8"/>
      <c r="E118" s="8"/>
      <c r="F118" s="132"/>
      <c r="G118" s="145"/>
      <c r="K118" s="660"/>
      <c r="L118" s="647"/>
      <c r="M118" s="89"/>
      <c r="N118" s="8"/>
      <c r="O118" s="8"/>
      <c r="P118" s="8"/>
      <c r="Q118" s="8"/>
      <c r="R118" s="132"/>
      <c r="S118" s="145"/>
      <c r="V118" s="257"/>
      <c r="W118" s="570"/>
      <c r="X118" s="53"/>
      <c r="Y118" s="39"/>
      <c r="Z118" s="16"/>
      <c r="AA118" s="233"/>
      <c r="AB118" s="41"/>
      <c r="AC118" s="93"/>
    </row>
    <row r="119" spans="1:29" ht="15.75" hidden="1" customHeight="1" x14ac:dyDescent="0.25">
      <c r="A119" s="142"/>
      <c r="B119" s="89"/>
      <c r="C119" s="8"/>
      <c r="D119" s="8"/>
      <c r="E119" s="8"/>
      <c r="F119" s="132"/>
      <c r="G119" s="145"/>
      <c r="K119" s="660"/>
      <c r="L119" s="647"/>
      <c r="M119" s="89"/>
      <c r="N119" s="8"/>
      <c r="O119" s="8"/>
      <c r="P119" s="8"/>
      <c r="Q119" s="8"/>
      <c r="R119" s="132"/>
      <c r="S119" s="145"/>
      <c r="V119" s="300">
        <v>11</v>
      </c>
      <c r="W119" s="569" t="s">
        <v>114</v>
      </c>
      <c r="X119" s="82"/>
      <c r="Y119" s="24"/>
      <c r="Z119" s="24"/>
      <c r="AA119" s="80"/>
      <c r="AB119" s="164"/>
      <c r="AC119" s="193"/>
    </row>
    <row r="120" spans="1:29" ht="15.75" hidden="1" customHeight="1" thickBot="1" x14ac:dyDescent="0.3">
      <c r="A120" s="142"/>
      <c r="B120" s="89"/>
      <c r="C120" s="8"/>
      <c r="D120" s="8"/>
      <c r="E120" s="8"/>
      <c r="F120" s="132"/>
      <c r="G120" s="145"/>
      <c r="K120" s="660"/>
      <c r="L120" s="647"/>
      <c r="M120" s="89"/>
      <c r="N120" s="8"/>
      <c r="O120" s="8"/>
      <c r="P120" s="8"/>
      <c r="Q120" s="8"/>
      <c r="R120" s="132"/>
      <c r="S120" s="145"/>
      <c r="V120" s="257"/>
      <c r="W120" s="570"/>
      <c r="X120" s="53"/>
      <c r="Y120" s="39"/>
      <c r="Z120" s="39"/>
      <c r="AA120" s="39"/>
      <c r="AB120" s="39"/>
      <c r="AC120" s="39"/>
    </row>
    <row r="121" spans="1:29" ht="15.75" hidden="1" customHeight="1" x14ac:dyDescent="0.25">
      <c r="A121" s="142"/>
      <c r="B121" s="89"/>
      <c r="C121" s="8"/>
      <c r="D121" s="8"/>
      <c r="E121" s="8"/>
      <c r="F121" s="132"/>
      <c r="G121" s="145"/>
      <c r="K121" s="660"/>
      <c r="L121" s="647"/>
      <c r="M121" s="89"/>
      <c r="N121" s="8"/>
      <c r="O121" s="8"/>
      <c r="P121" s="8"/>
      <c r="Q121" s="8"/>
      <c r="R121" s="132"/>
      <c r="S121" s="145"/>
      <c r="V121" s="289">
        <v>11</v>
      </c>
      <c r="W121" s="569" t="s">
        <v>114</v>
      </c>
      <c r="X121" s="82"/>
      <c r="Y121" s="24"/>
      <c r="Z121" s="24"/>
      <c r="AA121" s="278"/>
      <c r="AB121" s="28"/>
      <c r="AC121" s="183"/>
    </row>
    <row r="122" spans="1:29" ht="15.75" hidden="1" customHeight="1" thickBot="1" x14ac:dyDescent="0.3">
      <c r="A122" s="142"/>
      <c r="B122" s="89"/>
      <c r="C122" s="8"/>
      <c r="D122" s="8"/>
      <c r="E122" s="8"/>
      <c r="F122" s="132"/>
      <c r="G122" s="145"/>
      <c r="K122" s="660"/>
      <c r="L122" s="647"/>
      <c r="M122" s="89"/>
      <c r="N122" s="8"/>
      <c r="O122" s="8"/>
      <c r="P122" s="8"/>
      <c r="Q122" s="8"/>
      <c r="R122" s="132"/>
      <c r="S122" s="145"/>
      <c r="V122" s="257"/>
      <c r="W122" s="570"/>
      <c r="X122" s="80"/>
      <c r="Y122" s="10"/>
      <c r="Z122" s="10"/>
      <c r="AA122" s="38"/>
      <c r="AB122" s="35"/>
      <c r="AC122" s="113"/>
    </row>
    <row r="123" spans="1:29" ht="17.25" hidden="1" customHeight="1" x14ac:dyDescent="0.25">
      <c r="A123" s="142"/>
      <c r="B123" s="89"/>
      <c r="C123" s="8"/>
      <c r="D123" s="8"/>
      <c r="E123" s="8"/>
      <c r="F123" s="132"/>
      <c r="G123" s="145"/>
      <c r="K123" s="660"/>
      <c r="L123" s="647"/>
      <c r="M123" s="89"/>
      <c r="N123" s="8"/>
      <c r="O123" s="8"/>
      <c r="P123" s="8"/>
      <c r="Q123" s="8"/>
      <c r="R123" s="132"/>
      <c r="S123" s="145"/>
      <c r="V123" s="657">
        <v>12</v>
      </c>
      <c r="W123" s="669" t="s">
        <v>114</v>
      </c>
      <c r="X123" s="302"/>
      <c r="Y123" s="304"/>
      <c r="Z123" s="304"/>
      <c r="AA123" s="561"/>
      <c r="AB123" s="302"/>
      <c r="AC123" s="305"/>
    </row>
    <row r="124" spans="1:29" ht="15.75" hidden="1" customHeight="1" thickBot="1" x14ac:dyDescent="0.3">
      <c r="A124" s="142"/>
      <c r="B124" s="89"/>
      <c r="C124" s="8"/>
      <c r="D124" s="8"/>
      <c r="E124" s="8"/>
      <c r="F124" s="132"/>
      <c r="G124" s="145"/>
      <c r="K124" s="660"/>
      <c r="L124" s="647"/>
      <c r="M124" s="89"/>
      <c r="N124" s="8"/>
      <c r="O124" s="8"/>
      <c r="P124" s="8"/>
      <c r="Q124" s="8"/>
      <c r="R124" s="132"/>
      <c r="S124" s="145"/>
      <c r="V124" s="658"/>
      <c r="W124" s="570"/>
      <c r="X124" s="303"/>
      <c r="Y124" s="256"/>
      <c r="Z124" s="40"/>
      <c r="AA124" s="552"/>
      <c r="AB124" s="260"/>
      <c r="AC124" s="260"/>
    </row>
    <row r="125" spans="1:29" ht="15.75" hidden="1" customHeight="1" x14ac:dyDescent="0.25">
      <c r="A125" s="142"/>
      <c r="B125" s="89"/>
      <c r="C125" s="8"/>
      <c r="D125" s="8"/>
      <c r="E125" s="8"/>
      <c r="F125" s="132"/>
      <c r="G125" s="145"/>
      <c r="K125" s="660"/>
      <c r="L125" s="647"/>
      <c r="M125" s="89"/>
      <c r="N125" s="8"/>
      <c r="O125" s="8"/>
      <c r="P125" s="8"/>
      <c r="Q125" s="8"/>
      <c r="R125" s="132"/>
      <c r="S125" s="145"/>
      <c r="V125" s="251">
        <v>15</v>
      </c>
      <c r="W125" s="669" t="s">
        <v>114</v>
      </c>
      <c r="X125" s="66"/>
      <c r="Y125" s="261"/>
      <c r="Z125" s="262"/>
      <c r="AA125" s="562"/>
      <c r="AB125" s="674"/>
      <c r="AC125" s="672"/>
    </row>
    <row r="126" spans="1:29" ht="15.75" hidden="1" customHeight="1" thickBot="1" x14ac:dyDescent="0.3">
      <c r="A126" s="142"/>
      <c r="B126" s="89"/>
      <c r="C126" s="8"/>
      <c r="D126" s="8"/>
      <c r="E126" s="8"/>
      <c r="F126" s="132"/>
      <c r="G126" s="145"/>
      <c r="K126" s="660"/>
      <c r="L126" s="647"/>
      <c r="M126" s="89"/>
      <c r="N126" s="8"/>
      <c r="O126" s="8"/>
      <c r="P126" s="8"/>
      <c r="Q126" s="8"/>
      <c r="R126" s="132"/>
      <c r="S126" s="145"/>
      <c r="V126" s="257"/>
      <c r="W126" s="570"/>
      <c r="X126" s="39"/>
      <c r="Y126" s="259"/>
      <c r="Z126" s="260"/>
      <c r="AA126" s="563"/>
      <c r="AB126" s="675"/>
      <c r="AC126" s="563"/>
    </row>
    <row r="127" spans="1:29" ht="15.75" hidden="1" customHeight="1" thickBot="1" x14ac:dyDescent="0.3">
      <c r="A127" s="157"/>
      <c r="B127" s="158"/>
      <c r="C127" s="158"/>
      <c r="D127" s="158"/>
      <c r="E127" s="38" t="s">
        <v>12</v>
      </c>
      <c r="F127" s="67" t="s">
        <v>69</v>
      </c>
      <c r="G127" s="72">
        <v>93955.9</v>
      </c>
      <c r="K127" s="661"/>
      <c r="L127" s="648"/>
      <c r="M127" s="158"/>
      <c r="N127" s="158"/>
      <c r="O127" s="158"/>
      <c r="P127" s="158"/>
      <c r="Q127" s="38"/>
      <c r="R127" s="67"/>
      <c r="S127" s="72"/>
      <c r="V127" s="237"/>
      <c r="W127" s="253"/>
      <c r="X127" s="250"/>
      <c r="Y127" s="249"/>
      <c r="Z127" s="252"/>
      <c r="AA127" s="254"/>
      <c r="AB127" s="255"/>
      <c r="AC127" s="160"/>
    </row>
    <row r="128" spans="1:29" ht="15.75" customHeight="1" thickBot="1" x14ac:dyDescent="0.3">
      <c r="A128" s="594" t="s">
        <v>70</v>
      </c>
      <c r="B128" s="595"/>
      <c r="C128" s="595"/>
      <c r="D128" s="595"/>
      <c r="E128" s="595"/>
      <c r="F128" s="596"/>
      <c r="G128" s="153" t="e">
        <f>G82+G83+G84+#REF!+G127</f>
        <v>#REF!</v>
      </c>
      <c r="K128" s="591" t="s">
        <v>70</v>
      </c>
      <c r="L128" s="592"/>
      <c r="M128" s="592"/>
      <c r="N128" s="592"/>
      <c r="O128" s="592"/>
      <c r="P128" s="592"/>
      <c r="Q128" s="592"/>
      <c r="R128" s="593"/>
      <c r="S128" s="216" t="e">
        <f>S82+S83+S84+#REF!+S127</f>
        <v>#REF!</v>
      </c>
      <c r="V128" s="594" t="s">
        <v>70</v>
      </c>
      <c r="W128" s="595"/>
      <c r="X128" s="595"/>
      <c r="Y128" s="595"/>
      <c r="Z128" s="595"/>
      <c r="AA128" s="595"/>
      <c r="AB128" s="596"/>
      <c r="AC128" s="292">
        <f>SUM(AC67:AC127)</f>
        <v>1337626.8500000001</v>
      </c>
    </row>
    <row r="129" spans="1:36" ht="15.75" customHeight="1" thickBot="1" x14ac:dyDescent="0.3">
      <c r="A129" s="295"/>
      <c r="B129" s="296"/>
      <c r="C129" s="296"/>
      <c r="D129" s="296"/>
      <c r="E129" s="296"/>
      <c r="F129" s="297"/>
      <c r="G129" s="215"/>
      <c r="K129" s="298"/>
      <c r="L129" s="299"/>
      <c r="M129" s="299"/>
      <c r="N129" s="299"/>
      <c r="O129" s="299"/>
      <c r="P129" s="299"/>
      <c r="Q129" s="299"/>
      <c r="R129" s="299"/>
      <c r="S129" s="215"/>
      <c r="V129" s="676">
        <v>1</v>
      </c>
      <c r="W129" s="681" t="s">
        <v>119</v>
      </c>
      <c r="X129" s="360" t="s">
        <v>144</v>
      </c>
      <c r="Y129" s="558" t="s">
        <v>181</v>
      </c>
      <c r="Z129" s="304" t="s">
        <v>182</v>
      </c>
      <c r="AA129" s="667" t="s">
        <v>12</v>
      </c>
      <c r="AB129" s="320" t="s">
        <v>183</v>
      </c>
      <c r="AC129" s="316">
        <v>51583.6</v>
      </c>
    </row>
    <row r="130" spans="1:36" ht="15.75" customHeight="1" thickBot="1" x14ac:dyDescent="0.3">
      <c r="A130" s="279"/>
      <c r="B130" s="280"/>
      <c r="C130" s="280"/>
      <c r="D130" s="280"/>
      <c r="E130" s="280"/>
      <c r="F130" s="281"/>
      <c r="G130" s="215"/>
      <c r="K130" s="282"/>
      <c r="L130" s="285"/>
      <c r="M130" s="285"/>
      <c r="N130" s="285"/>
      <c r="O130" s="285"/>
      <c r="P130" s="285"/>
      <c r="Q130" s="285"/>
      <c r="R130" s="285"/>
      <c r="S130" s="215"/>
      <c r="V130" s="683"/>
      <c r="W130" s="682"/>
      <c r="X130" s="414" t="s">
        <v>184</v>
      </c>
      <c r="Y130" s="559"/>
      <c r="Z130" s="260"/>
      <c r="AA130" s="668"/>
      <c r="AB130" s="336"/>
      <c r="AC130" s="117"/>
    </row>
    <row r="131" spans="1:36" ht="15.75" hidden="1" customHeight="1" thickBot="1" x14ac:dyDescent="0.3">
      <c r="A131" s="212"/>
      <c r="B131" s="213"/>
      <c r="C131" s="213"/>
      <c r="D131" s="213"/>
      <c r="E131" s="213"/>
      <c r="F131" s="214"/>
      <c r="G131" s="215"/>
      <c r="K131" s="217">
        <v>1</v>
      </c>
      <c r="L131" s="218" t="s">
        <v>119</v>
      </c>
      <c r="M131" s="219"/>
      <c r="N131" s="218"/>
      <c r="O131" s="205"/>
      <c r="P131" s="31"/>
      <c r="Q131" s="32"/>
      <c r="R131" s="220"/>
      <c r="S131" s="221"/>
      <c r="V131" s="676">
        <v>2</v>
      </c>
      <c r="W131" s="681" t="s">
        <v>119</v>
      </c>
      <c r="X131" s="304"/>
      <c r="Y131" s="558"/>
      <c r="Z131" s="564"/>
      <c r="AA131" s="667"/>
      <c r="AB131" s="320"/>
      <c r="AC131" s="335"/>
    </row>
    <row r="132" spans="1:36" ht="15.75" hidden="1" customHeight="1" thickBot="1" x14ac:dyDescent="0.3">
      <c r="A132" s="212"/>
      <c r="B132" s="213"/>
      <c r="C132" s="213"/>
      <c r="D132" s="213"/>
      <c r="E132" s="213"/>
      <c r="F132" s="214"/>
      <c r="G132" s="215"/>
      <c r="K132" s="217">
        <v>2</v>
      </c>
      <c r="L132" s="218" t="s">
        <v>119</v>
      </c>
      <c r="M132" s="219"/>
      <c r="N132" s="218"/>
      <c r="O132" s="218"/>
      <c r="P132" s="31"/>
      <c r="Q132" s="32"/>
      <c r="R132" s="43"/>
      <c r="S132" s="222"/>
      <c r="V132" s="677"/>
      <c r="W132" s="682"/>
      <c r="X132" s="260"/>
      <c r="Y132" s="559"/>
      <c r="Z132" s="553"/>
      <c r="AA132" s="668"/>
      <c r="AB132" s="336"/>
      <c r="AC132" s="337"/>
    </row>
    <row r="133" spans="1:36" ht="15.75" hidden="1" customHeight="1" thickBot="1" x14ac:dyDescent="0.3">
      <c r="A133" s="212"/>
      <c r="B133" s="213"/>
      <c r="C133" s="213"/>
      <c r="D133" s="213"/>
      <c r="E133" s="213"/>
      <c r="F133" s="214"/>
      <c r="G133" s="215"/>
      <c r="K133" s="217">
        <v>1</v>
      </c>
      <c r="L133" s="218" t="s">
        <v>119</v>
      </c>
      <c r="M133" s="219"/>
      <c r="N133" s="218"/>
      <c r="O133" s="218"/>
      <c r="P133" s="223"/>
      <c r="Q133" s="32"/>
      <c r="R133" s="43"/>
      <c r="S133" s="222"/>
      <c r="V133" s="217"/>
      <c r="W133" s="243"/>
      <c r="X133" s="235"/>
      <c r="Y133" s="31"/>
      <c r="Z133" s="31"/>
      <c r="AA133" s="32"/>
      <c r="AB133" s="43"/>
      <c r="AC133" s="236"/>
      <c r="AJ133" t="s">
        <v>123</v>
      </c>
    </row>
    <row r="134" spans="1:36" ht="15.75" customHeight="1" thickBot="1" x14ac:dyDescent="0.3">
      <c r="A134" s="212"/>
      <c r="B134" s="213"/>
      <c r="C134" s="213"/>
      <c r="D134" s="213"/>
      <c r="E134" s="213"/>
      <c r="F134" s="214"/>
      <c r="G134" s="215"/>
      <c r="K134" s="678" t="s">
        <v>30</v>
      </c>
      <c r="L134" s="679"/>
      <c r="M134" s="679"/>
      <c r="N134" s="679"/>
      <c r="O134" s="679"/>
      <c r="P134" s="679"/>
      <c r="Q134" s="679"/>
      <c r="R134" s="680"/>
      <c r="S134" s="239">
        <f>S131+S132+S133</f>
        <v>0</v>
      </c>
      <c r="V134" s="649" t="s">
        <v>30</v>
      </c>
      <c r="W134" s="673"/>
      <c r="X134" s="673"/>
      <c r="Y134" s="673"/>
      <c r="Z134" s="673"/>
      <c r="AA134" s="673"/>
      <c r="AB134" s="673"/>
      <c r="AC134" s="20">
        <f>AC131+AC132+AC133+AC129</f>
        <v>51583.6</v>
      </c>
    </row>
    <row r="135" spans="1:36" ht="15.75" thickBot="1" x14ac:dyDescent="0.3">
      <c r="A135" s="635" t="s">
        <v>23</v>
      </c>
      <c r="B135" s="636"/>
      <c r="C135" s="636"/>
      <c r="D135" s="636"/>
      <c r="E135" s="636"/>
      <c r="F135" s="637"/>
      <c r="G135" s="65" t="e">
        <f>G22+#REF!+G36+G50+G66+G128</f>
        <v>#REF!</v>
      </c>
      <c r="K135" s="635" t="s">
        <v>23</v>
      </c>
      <c r="L135" s="636"/>
      <c r="M135" s="636"/>
      <c r="N135" s="636"/>
      <c r="O135" s="636"/>
      <c r="P135" s="636"/>
      <c r="Q135" s="636"/>
      <c r="R135" s="637"/>
      <c r="S135" s="65" t="e">
        <f>S22+#REF!+S36+S50+S66+S128+S134</f>
        <v>#REF!</v>
      </c>
      <c r="V135" s="594" t="s">
        <v>23</v>
      </c>
      <c r="W135" s="595"/>
      <c r="X135" s="595"/>
      <c r="Y135" s="595"/>
      <c r="Z135" s="595"/>
      <c r="AA135" s="595"/>
      <c r="AB135" s="596"/>
      <c r="AC135" s="20">
        <f>AC22++AC36+AC50+AC66+AC128+AC134+AC41</f>
        <v>1725333.8500000003</v>
      </c>
    </row>
    <row r="136" spans="1:36" x14ac:dyDescent="0.25">
      <c r="A136" s="60"/>
      <c r="B136" s="60"/>
      <c r="C136" s="60"/>
      <c r="D136" s="60"/>
      <c r="E136" s="60"/>
      <c r="F136" s="60"/>
      <c r="G136" s="55"/>
    </row>
    <row r="137" spans="1:36" x14ac:dyDescent="0.25">
      <c r="AC137" s="86"/>
    </row>
    <row r="138" spans="1:36" x14ac:dyDescent="0.25">
      <c r="AC138" s="86"/>
    </row>
    <row r="139" spans="1:36" x14ac:dyDescent="0.25">
      <c r="AC139" s="86"/>
    </row>
    <row r="140" spans="1:36" x14ac:dyDescent="0.25">
      <c r="AC140" s="86"/>
    </row>
    <row r="143" spans="1:36" x14ac:dyDescent="0.25">
      <c r="D143" s="70"/>
      <c r="E143" s="9"/>
    </row>
    <row r="145" spans="1:31" x14ac:dyDescent="0.25">
      <c r="D145" s="21" t="s">
        <v>78</v>
      </c>
      <c r="E145" s="21" t="s">
        <v>78</v>
      </c>
      <c r="F145" s="21"/>
      <c r="I145" s="17" t="s">
        <v>18</v>
      </c>
    </row>
    <row r="146" spans="1:31" x14ac:dyDescent="0.25">
      <c r="D146" s="21"/>
      <c r="E146" s="21"/>
      <c r="F146" s="21"/>
      <c r="I146" s="17"/>
    </row>
    <row r="147" spans="1:31" ht="15.75" thickBot="1" x14ac:dyDescent="0.3">
      <c r="B147" s="597" t="s">
        <v>27</v>
      </c>
      <c r="C147" s="597"/>
      <c r="D147" s="597"/>
      <c r="E147" s="597"/>
      <c r="F147" s="597"/>
      <c r="G147" s="597"/>
      <c r="H147" s="597"/>
      <c r="I147" s="597"/>
    </row>
    <row r="148" spans="1:31" ht="39" x14ac:dyDescent="0.25">
      <c r="A148" s="6" t="s">
        <v>1</v>
      </c>
      <c r="B148" s="3" t="s">
        <v>2</v>
      </c>
      <c r="C148" s="169" t="s">
        <v>75</v>
      </c>
      <c r="D148" s="169"/>
      <c r="E148" s="3" t="s">
        <v>3</v>
      </c>
      <c r="F148" s="4" t="s">
        <v>4</v>
      </c>
      <c r="G148" s="4" t="s">
        <v>16</v>
      </c>
      <c r="H148" s="4" t="s">
        <v>5</v>
      </c>
      <c r="I148" s="11" t="s">
        <v>13</v>
      </c>
    </row>
    <row r="149" spans="1:31" ht="15.75" thickBot="1" x14ac:dyDescent="0.3">
      <c r="A149" s="30" t="s">
        <v>6</v>
      </c>
      <c r="B149" s="101"/>
      <c r="C149" s="101"/>
      <c r="D149" s="101"/>
      <c r="E149" s="101"/>
      <c r="F149" s="101" t="s">
        <v>7</v>
      </c>
      <c r="G149" s="101" t="s">
        <v>15</v>
      </c>
      <c r="H149" s="101" t="s">
        <v>8</v>
      </c>
      <c r="I149" s="102" t="s">
        <v>11</v>
      </c>
    </row>
    <row r="150" spans="1:31" x14ac:dyDescent="0.25">
      <c r="A150" s="120">
        <v>1</v>
      </c>
      <c r="B150" s="159" t="s">
        <v>71</v>
      </c>
      <c r="C150" s="62" t="s">
        <v>42</v>
      </c>
      <c r="D150" s="23" t="s">
        <v>0</v>
      </c>
      <c r="E150" s="24" t="str">
        <f>UPPER(D150)</f>
        <v>GENTIANA</v>
      </c>
      <c r="F150" s="29" t="s">
        <v>43</v>
      </c>
      <c r="G150" s="24" t="s">
        <v>12</v>
      </c>
      <c r="H150" s="92" t="s">
        <v>79</v>
      </c>
      <c r="I150" s="37">
        <v>7935.35</v>
      </c>
      <c r="AE150" t="s">
        <v>123</v>
      </c>
    </row>
    <row r="151" spans="1:31" ht="15.75" thickBot="1" x14ac:dyDescent="0.3">
      <c r="A151" s="175"/>
      <c r="B151" s="122"/>
      <c r="C151" s="68" t="s">
        <v>44</v>
      </c>
      <c r="D151" s="40"/>
      <c r="E151" s="39" t="str">
        <f>UPPER(D151)</f>
        <v/>
      </c>
      <c r="F151" s="123"/>
      <c r="G151" s="38" t="s">
        <v>80</v>
      </c>
      <c r="H151" s="67" t="s">
        <v>81</v>
      </c>
      <c r="I151" s="72">
        <v>20933.05</v>
      </c>
    </row>
    <row r="152" spans="1:31" x14ac:dyDescent="0.25">
      <c r="A152" s="129"/>
      <c r="B152" s="168"/>
      <c r="C152" s="168"/>
      <c r="D152" s="10"/>
      <c r="E152" s="9"/>
      <c r="F152" s="172"/>
      <c r="G152" s="112"/>
      <c r="H152" s="173"/>
      <c r="I152" s="174"/>
    </row>
    <row r="153" spans="1:31" x14ac:dyDescent="0.25">
      <c r="A153" s="129"/>
      <c r="B153" s="127"/>
      <c r="C153" s="127"/>
      <c r="D153" s="8"/>
      <c r="E153" s="8"/>
      <c r="F153" s="106"/>
      <c r="G153" s="71"/>
      <c r="H153" s="98"/>
      <c r="I153" s="105"/>
    </row>
    <row r="154" spans="1:31" x14ac:dyDescent="0.25">
      <c r="A154" s="129"/>
      <c r="B154" s="126"/>
      <c r="C154" s="126"/>
      <c r="D154" s="10"/>
      <c r="E154" s="10"/>
      <c r="F154" s="10"/>
      <c r="G154" s="71"/>
      <c r="H154" s="98"/>
      <c r="I154" s="105"/>
    </row>
    <row r="155" spans="1:31" ht="15.75" thickBot="1" x14ac:dyDescent="0.3">
      <c r="A155" s="101"/>
      <c r="B155" s="126"/>
      <c r="C155" s="126"/>
      <c r="D155" s="10"/>
      <c r="E155" s="10"/>
      <c r="F155" s="94"/>
      <c r="G155" s="133"/>
      <c r="H155" s="132"/>
      <c r="I155" s="85"/>
    </row>
    <row r="156" spans="1:31" ht="15.75" thickBot="1" x14ac:dyDescent="0.3">
      <c r="A156" s="604" t="s">
        <v>22</v>
      </c>
      <c r="B156" s="605"/>
      <c r="C156" s="605"/>
      <c r="D156" s="605"/>
      <c r="E156" s="605"/>
      <c r="F156" s="605"/>
      <c r="G156" s="605"/>
      <c r="H156" s="606"/>
      <c r="I156" s="114">
        <f>SUM(I150:I155)</f>
        <v>28868.400000000001</v>
      </c>
    </row>
    <row r="157" spans="1:31" x14ac:dyDescent="0.25">
      <c r="A157" s="13">
        <v>1</v>
      </c>
      <c r="B157" s="162" t="s">
        <v>72</v>
      </c>
      <c r="C157" s="62" t="s">
        <v>42</v>
      </c>
      <c r="D157" s="29" t="s">
        <v>24</v>
      </c>
      <c r="E157" s="24" t="s">
        <v>41</v>
      </c>
      <c r="F157" s="48" t="s">
        <v>45</v>
      </c>
      <c r="G157" s="88" t="s">
        <v>12</v>
      </c>
      <c r="H157" s="51" t="s">
        <v>90</v>
      </c>
      <c r="I157" s="49">
        <v>15028.41</v>
      </c>
    </row>
    <row r="158" spans="1:31" x14ac:dyDescent="0.25">
      <c r="A158" s="130"/>
      <c r="B158" s="66"/>
      <c r="C158" s="66"/>
      <c r="D158" s="9"/>
      <c r="E158" s="10"/>
      <c r="F158" s="9"/>
      <c r="G158" s="8" t="s">
        <v>12</v>
      </c>
      <c r="H158" s="42" t="s">
        <v>91</v>
      </c>
      <c r="I158" s="146">
        <v>5254.03</v>
      </c>
    </row>
    <row r="159" spans="1:31" x14ac:dyDescent="0.25">
      <c r="A159" s="130"/>
      <c r="B159" s="66"/>
      <c r="C159" s="66"/>
      <c r="D159" s="9"/>
      <c r="E159" s="10"/>
      <c r="F159" s="9"/>
      <c r="G159" s="8" t="s">
        <v>12</v>
      </c>
      <c r="H159" s="42" t="s">
        <v>92</v>
      </c>
      <c r="I159" s="146">
        <v>14162.68</v>
      </c>
    </row>
    <row r="160" spans="1:31" x14ac:dyDescent="0.25">
      <c r="A160" s="130"/>
      <c r="B160" s="66"/>
      <c r="C160" s="66"/>
      <c r="D160" s="9"/>
      <c r="E160" s="10"/>
      <c r="F160" s="9"/>
      <c r="G160" s="8" t="s">
        <v>12</v>
      </c>
      <c r="H160" s="42" t="s">
        <v>93</v>
      </c>
      <c r="I160" s="146">
        <v>8625.26</v>
      </c>
    </row>
    <row r="161" spans="1:9" ht="15.75" thickBot="1" x14ac:dyDescent="0.3">
      <c r="A161" s="95"/>
      <c r="B161" s="39"/>
      <c r="C161" s="39"/>
      <c r="D161" s="40"/>
      <c r="E161" s="39"/>
      <c r="F161" s="40"/>
      <c r="G161" s="38" t="s">
        <v>12</v>
      </c>
      <c r="H161" s="35" t="s">
        <v>94</v>
      </c>
      <c r="I161" s="99">
        <v>22484.87</v>
      </c>
    </row>
    <row r="162" spans="1:9" x14ac:dyDescent="0.25">
      <c r="A162" s="178">
        <v>2</v>
      </c>
      <c r="B162" s="161" t="s">
        <v>72</v>
      </c>
      <c r="C162" s="66" t="s">
        <v>42</v>
      </c>
      <c r="D162" s="177" t="s">
        <v>20</v>
      </c>
      <c r="E162" s="190" t="str">
        <f>UPPER(D162)</f>
        <v>ANDISIMA</v>
      </c>
      <c r="F162" s="70" t="s">
        <v>83</v>
      </c>
      <c r="G162" s="191" t="s">
        <v>12</v>
      </c>
      <c r="H162" s="164" t="s">
        <v>84</v>
      </c>
      <c r="I162" s="192">
        <v>58724.23</v>
      </c>
    </row>
    <row r="163" spans="1:9" ht="15.75" thickBot="1" x14ac:dyDescent="0.3">
      <c r="A163" s="84"/>
      <c r="B163" s="53"/>
      <c r="C163" s="53"/>
      <c r="D163" s="40"/>
      <c r="E163" s="181" t="str">
        <f t="shared" ref="E163:E175" si="0">UPPER(D163)</f>
        <v/>
      </c>
      <c r="F163" s="75"/>
      <c r="G163" s="176" t="s">
        <v>12</v>
      </c>
      <c r="H163" s="35" t="s">
        <v>85</v>
      </c>
      <c r="I163" s="182">
        <v>6977.32</v>
      </c>
    </row>
    <row r="164" spans="1:9" ht="15.75" thickBot="1" x14ac:dyDescent="0.3">
      <c r="A164" s="178">
        <v>3</v>
      </c>
      <c r="B164" s="161" t="s">
        <v>72</v>
      </c>
      <c r="C164" s="126"/>
      <c r="D164" s="9" t="s">
        <v>39</v>
      </c>
      <c r="E164" s="177"/>
      <c r="F164" s="10"/>
      <c r="G164" s="10"/>
      <c r="H164" s="179"/>
      <c r="I164" s="108"/>
    </row>
    <row r="165" spans="1:9" ht="15.75" thickBot="1" x14ac:dyDescent="0.3">
      <c r="A165" s="84"/>
      <c r="B165" s="39"/>
      <c r="C165" s="40"/>
      <c r="D165" s="40"/>
      <c r="E165" s="57"/>
      <c r="F165" s="39"/>
      <c r="G165" s="38"/>
      <c r="H165" s="67"/>
      <c r="I165" s="85"/>
    </row>
    <row r="166" spans="1:9" ht="15.75" thickBot="1" x14ac:dyDescent="0.3">
      <c r="A166" s="34">
        <v>3</v>
      </c>
      <c r="B166" s="162" t="s">
        <v>72</v>
      </c>
      <c r="C166" s="62" t="s">
        <v>42</v>
      </c>
      <c r="D166" s="131" t="s">
        <v>32</v>
      </c>
      <c r="E166" s="57" t="str">
        <f t="shared" si="0"/>
        <v>APOSTOL</v>
      </c>
      <c r="F166" s="48" t="s">
        <v>86</v>
      </c>
      <c r="G166" s="56" t="s">
        <v>12</v>
      </c>
      <c r="H166" s="64" t="s">
        <v>87</v>
      </c>
      <c r="I166" s="183">
        <v>28000</v>
      </c>
    </row>
    <row r="167" spans="1:9" ht="45.75" thickBot="1" x14ac:dyDescent="0.3">
      <c r="A167" s="186">
        <v>4</v>
      </c>
      <c r="B167" s="187" t="s">
        <v>72</v>
      </c>
      <c r="C167" s="188" t="s">
        <v>89</v>
      </c>
      <c r="D167" s="189" t="s">
        <v>33</v>
      </c>
      <c r="E167" s="189" t="str">
        <f t="shared" si="0"/>
        <v>ASKLEPIOS SRL</v>
      </c>
      <c r="F167" s="83" t="s">
        <v>51</v>
      </c>
      <c r="G167" s="32" t="s">
        <v>12</v>
      </c>
      <c r="H167" s="43" t="s">
        <v>88</v>
      </c>
      <c r="I167" s="74">
        <v>50875.99</v>
      </c>
    </row>
    <row r="168" spans="1:9" ht="15.75" thickBot="1" x14ac:dyDescent="0.3">
      <c r="A168" s="184">
        <v>6</v>
      </c>
      <c r="B168" s="161" t="s">
        <v>72</v>
      </c>
      <c r="C168" s="10"/>
      <c r="D168" s="10" t="s">
        <v>40</v>
      </c>
      <c r="E168" s="177"/>
      <c r="F168" s="44"/>
      <c r="G168" s="80"/>
      <c r="H168" s="52"/>
      <c r="I168" s="193"/>
    </row>
    <row r="169" spans="1:9" x14ac:dyDescent="0.25">
      <c r="A169" s="34">
        <v>5</v>
      </c>
      <c r="B169" s="162" t="s">
        <v>72</v>
      </c>
      <c r="C169" s="62" t="s">
        <v>42</v>
      </c>
      <c r="D169" s="29" t="s">
        <v>0</v>
      </c>
      <c r="E169" s="131" t="str">
        <f t="shared" si="0"/>
        <v>GENTIANA</v>
      </c>
      <c r="F169" s="165" t="s">
        <v>95</v>
      </c>
      <c r="G169" s="29" t="s">
        <v>12</v>
      </c>
      <c r="H169" s="28" t="s">
        <v>81</v>
      </c>
      <c r="I169" s="180">
        <v>162337.99</v>
      </c>
    </row>
    <row r="170" spans="1:9" ht="15.75" thickBot="1" x14ac:dyDescent="0.3">
      <c r="A170" s="16"/>
      <c r="B170" s="39"/>
      <c r="C170" s="68" t="s">
        <v>96</v>
      </c>
      <c r="D170" s="40"/>
      <c r="E170" s="181" t="str">
        <f t="shared" si="0"/>
        <v/>
      </c>
      <c r="F170" s="75"/>
      <c r="G170" s="38"/>
      <c r="H170" s="35"/>
      <c r="I170" s="99"/>
    </row>
    <row r="171" spans="1:9" ht="15.75" thickBot="1" x14ac:dyDescent="0.3">
      <c r="A171" s="15">
        <v>8</v>
      </c>
      <c r="B171" s="161" t="s">
        <v>72</v>
      </c>
      <c r="C171" s="126"/>
      <c r="D171" s="9" t="s">
        <v>25</v>
      </c>
      <c r="E171" s="177"/>
      <c r="F171" s="10"/>
      <c r="G171" s="70"/>
      <c r="H171" s="104"/>
      <c r="I171" s="134"/>
    </row>
    <row r="172" spans="1:9" ht="15.75" thickBot="1" x14ac:dyDescent="0.3">
      <c r="A172" s="15"/>
      <c r="B172" s="10"/>
      <c r="C172" s="10"/>
      <c r="D172" s="10"/>
      <c r="E172" s="57"/>
      <c r="F172" s="70"/>
      <c r="G172" s="8"/>
      <c r="H172" s="104"/>
      <c r="I172" s="134"/>
    </row>
    <row r="173" spans="1:9" ht="15.75" thickBot="1" x14ac:dyDescent="0.3">
      <c r="A173" s="16"/>
      <c r="B173" s="39"/>
      <c r="C173" s="39"/>
      <c r="D173" s="39"/>
      <c r="E173" s="57"/>
      <c r="F173" s="75"/>
      <c r="G173" s="8"/>
      <c r="H173" s="104"/>
      <c r="I173" s="134"/>
    </row>
    <row r="174" spans="1:9" ht="15.75" thickBot="1" x14ac:dyDescent="0.3">
      <c r="A174" s="15">
        <v>6</v>
      </c>
      <c r="B174" s="162" t="s">
        <v>72</v>
      </c>
      <c r="C174" s="135" t="s">
        <v>42</v>
      </c>
      <c r="D174" s="24" t="s">
        <v>31</v>
      </c>
      <c r="E174" s="57" t="str">
        <f t="shared" si="0"/>
        <v>LUMILEVA FARM</v>
      </c>
      <c r="F174" s="23" t="s">
        <v>52</v>
      </c>
      <c r="G174" s="82" t="s">
        <v>10</v>
      </c>
      <c r="H174" s="28" t="s">
        <v>97</v>
      </c>
      <c r="I174" s="109">
        <v>31532.41</v>
      </c>
    </row>
    <row r="175" spans="1:9" ht="15.75" thickBot="1" x14ac:dyDescent="0.3">
      <c r="A175" s="18">
        <v>7</v>
      </c>
      <c r="B175" s="187" t="s">
        <v>72</v>
      </c>
      <c r="C175" s="136" t="s">
        <v>42</v>
      </c>
      <c r="D175" s="19" t="s">
        <v>26</v>
      </c>
      <c r="E175" s="205" t="str">
        <f t="shared" si="0"/>
        <v>HERACLEUM SRL</v>
      </c>
      <c r="F175" s="32" t="s">
        <v>53</v>
      </c>
      <c r="G175" s="206" t="s">
        <v>12</v>
      </c>
      <c r="H175" s="43" t="s">
        <v>98</v>
      </c>
      <c r="I175" s="61">
        <v>16589</v>
      </c>
    </row>
    <row r="176" spans="1:9" ht="15.75" thickBot="1" x14ac:dyDescent="0.3">
      <c r="A176" s="18"/>
      <c r="B176" s="162"/>
      <c r="C176" s="135"/>
      <c r="D176" s="29"/>
      <c r="E176" s="57"/>
      <c r="F176" s="24"/>
      <c r="G176" s="194"/>
      <c r="H176" s="63"/>
      <c r="I176" s="195"/>
    </row>
    <row r="177" spans="1:9" ht="15.75" thickBot="1" x14ac:dyDescent="0.3">
      <c r="A177" s="34"/>
      <c r="B177" s="162"/>
      <c r="C177" s="62"/>
      <c r="D177" s="82"/>
      <c r="E177" s="57"/>
      <c r="F177" s="82"/>
      <c r="G177" s="82"/>
      <c r="H177" s="50"/>
      <c r="I177" s="118"/>
    </row>
    <row r="178" spans="1:9" ht="15.75" thickBot="1" x14ac:dyDescent="0.3">
      <c r="A178" s="15"/>
      <c r="B178" s="10"/>
      <c r="C178" s="10"/>
      <c r="D178" s="10"/>
      <c r="E178" s="57"/>
      <c r="F178" s="10"/>
      <c r="G178" s="137"/>
      <c r="H178" s="41"/>
      <c r="I178" s="105"/>
    </row>
    <row r="179" spans="1:9" ht="15.75" thickBot="1" x14ac:dyDescent="0.3">
      <c r="A179" s="15"/>
      <c r="B179" s="10"/>
      <c r="C179" s="10"/>
      <c r="D179" s="10"/>
      <c r="E179" s="57"/>
      <c r="F179" s="10"/>
      <c r="G179" s="137"/>
      <c r="H179" s="41"/>
      <c r="I179" s="105"/>
    </row>
    <row r="180" spans="1:9" ht="15.75" thickBot="1" x14ac:dyDescent="0.3">
      <c r="A180" s="15"/>
      <c r="B180" s="10"/>
      <c r="C180" s="10"/>
      <c r="D180" s="10"/>
      <c r="E180" s="57"/>
      <c r="F180" s="10"/>
      <c r="G180" s="137"/>
      <c r="H180" s="41"/>
      <c r="I180" s="105"/>
    </row>
    <row r="181" spans="1:9" ht="15.75" thickBot="1" x14ac:dyDescent="0.3">
      <c r="A181" s="16"/>
      <c r="B181" s="39"/>
      <c r="C181" s="39"/>
      <c r="D181" s="39"/>
      <c r="E181" s="57"/>
      <c r="F181" s="39"/>
      <c r="G181" s="100"/>
      <c r="H181" s="35"/>
      <c r="I181" s="85"/>
    </row>
    <row r="182" spans="1:9" ht="15.75" thickBot="1" x14ac:dyDescent="0.3">
      <c r="A182" s="654" t="s">
        <v>82</v>
      </c>
      <c r="B182" s="655"/>
      <c r="C182" s="655"/>
      <c r="D182" s="655"/>
      <c r="E182" s="655"/>
      <c r="F182" s="655"/>
      <c r="G182" s="655"/>
      <c r="H182" s="656"/>
      <c r="I182" s="65">
        <f>SUM(I157:I181)</f>
        <v>420592.19</v>
      </c>
    </row>
    <row r="183" spans="1:9" ht="30.75" thickBot="1" x14ac:dyDescent="0.3">
      <c r="A183" s="8">
        <v>1</v>
      </c>
      <c r="B183" s="163" t="s">
        <v>73</v>
      </c>
      <c r="C183" s="81" t="s">
        <v>42</v>
      </c>
      <c r="D183" s="54" t="s">
        <v>21</v>
      </c>
      <c r="E183" s="170" t="s">
        <v>100</v>
      </c>
      <c r="F183" s="29" t="s">
        <v>47</v>
      </c>
      <c r="G183" s="24" t="s">
        <v>10</v>
      </c>
      <c r="H183" s="165" t="s">
        <v>99</v>
      </c>
      <c r="I183" s="109">
        <v>27061.48</v>
      </c>
    </row>
    <row r="184" spans="1:9" ht="30" x14ac:dyDescent="0.25">
      <c r="A184" s="615">
        <v>2</v>
      </c>
      <c r="B184" s="163" t="s">
        <v>73</v>
      </c>
      <c r="C184" s="81" t="s">
        <v>42</v>
      </c>
      <c r="D184" s="170"/>
      <c r="E184" s="197" t="s">
        <v>77</v>
      </c>
      <c r="F184" s="48" t="s">
        <v>46</v>
      </c>
      <c r="G184" s="88" t="s">
        <v>10</v>
      </c>
      <c r="H184" s="51" t="s">
        <v>101</v>
      </c>
      <c r="I184" s="73">
        <v>36161.11</v>
      </c>
    </row>
    <row r="185" spans="1:9" x14ac:dyDescent="0.25">
      <c r="A185" s="616"/>
      <c r="B185" s="138"/>
      <c r="C185" s="171"/>
      <c r="D185" s="144"/>
      <c r="E185" s="166"/>
      <c r="F185" s="44"/>
      <c r="G185" s="8" t="s">
        <v>12</v>
      </c>
      <c r="H185" s="41" t="s">
        <v>102</v>
      </c>
      <c r="I185" s="14">
        <v>20563.53</v>
      </c>
    </row>
    <row r="186" spans="1:9" ht="15.75" thickBot="1" x14ac:dyDescent="0.3">
      <c r="A186" s="617"/>
      <c r="B186" s="198"/>
      <c r="C186" s="199"/>
      <c r="D186" s="200"/>
      <c r="E186" s="201"/>
      <c r="F186" s="194"/>
      <c r="G186" s="38" t="s">
        <v>12</v>
      </c>
      <c r="H186" s="185" t="s">
        <v>103</v>
      </c>
      <c r="I186" s="160">
        <v>11690.71</v>
      </c>
    </row>
    <row r="187" spans="1:9" ht="15.75" thickBot="1" x14ac:dyDescent="0.3">
      <c r="A187" s="16"/>
      <c r="B187" s="196"/>
      <c r="C187" s="196"/>
      <c r="D187" s="39"/>
      <c r="E187" s="144"/>
      <c r="F187" s="40"/>
      <c r="G187" s="39"/>
      <c r="H187" s="185"/>
      <c r="I187" s="160"/>
    </row>
    <row r="188" spans="1:9" ht="15.75" thickBot="1" x14ac:dyDescent="0.3">
      <c r="A188" s="34"/>
      <c r="B188" s="58"/>
      <c r="C188" s="58"/>
      <c r="D188" s="32"/>
      <c r="E188" s="170"/>
      <c r="F188" s="31"/>
      <c r="G188" s="33"/>
      <c r="H188" s="43"/>
      <c r="I188" s="119"/>
    </row>
    <row r="189" spans="1:9" ht="15.75" thickBot="1" x14ac:dyDescent="0.3">
      <c r="A189" s="612" t="s">
        <v>14</v>
      </c>
      <c r="B189" s="613"/>
      <c r="C189" s="613"/>
      <c r="D189" s="613"/>
      <c r="E189" s="613"/>
      <c r="F189" s="613"/>
      <c r="G189" s="613"/>
      <c r="H189" s="614"/>
      <c r="I189" s="76">
        <f>SUM(I183:I188)</f>
        <v>95476.829999999987</v>
      </c>
    </row>
    <row r="190" spans="1:9" ht="15.75" thickBot="1" x14ac:dyDescent="0.3">
      <c r="A190" s="580">
        <v>1</v>
      </c>
      <c r="B190" s="583" t="s">
        <v>107</v>
      </c>
      <c r="C190" s="583" t="s">
        <v>106</v>
      </c>
      <c r="D190" s="167"/>
      <c r="E190" s="662"/>
      <c r="F190" s="165" t="s">
        <v>104</v>
      </c>
      <c r="G190" s="29" t="s">
        <v>12</v>
      </c>
      <c r="H190" s="28" t="s">
        <v>105</v>
      </c>
      <c r="I190" s="69">
        <v>10123.35</v>
      </c>
    </row>
    <row r="191" spans="1:9" ht="15.75" thickBot="1" x14ac:dyDescent="0.3">
      <c r="A191" s="582"/>
      <c r="B191" s="585"/>
      <c r="C191" s="585"/>
      <c r="D191" s="100"/>
      <c r="E191" s="663"/>
      <c r="F191" s="83"/>
      <c r="G191" s="19"/>
      <c r="H191" s="46"/>
      <c r="I191" s="61"/>
    </row>
    <row r="192" spans="1:9" ht="15.75" thickBot="1" x14ac:dyDescent="0.3">
      <c r="A192" s="664" t="s">
        <v>28</v>
      </c>
      <c r="B192" s="665"/>
      <c r="C192" s="665"/>
      <c r="D192" s="665"/>
      <c r="E192" s="665"/>
      <c r="F192" s="665"/>
      <c r="G192" s="665"/>
      <c r="H192" s="666"/>
      <c r="I192" s="207">
        <f>SUM(I190)</f>
        <v>10123.35</v>
      </c>
    </row>
    <row r="193" spans="1:9" ht="15.75" thickBot="1" x14ac:dyDescent="0.3">
      <c r="A193" s="589">
        <v>1</v>
      </c>
      <c r="B193" s="567" t="s">
        <v>74</v>
      </c>
      <c r="C193" s="587" t="s">
        <v>112</v>
      </c>
      <c r="D193" s="31" t="s">
        <v>35</v>
      </c>
      <c r="E193" s="564" t="s">
        <v>108</v>
      </c>
      <c r="F193" s="48" t="s">
        <v>48</v>
      </c>
      <c r="G193" s="23" t="s">
        <v>12</v>
      </c>
      <c r="H193" s="77" t="s">
        <v>109</v>
      </c>
      <c r="I193" s="209">
        <v>3593.14</v>
      </c>
    </row>
    <row r="194" spans="1:9" ht="15.75" thickBot="1" x14ac:dyDescent="0.3">
      <c r="A194" s="638"/>
      <c r="B194" s="640"/>
      <c r="C194" s="642"/>
      <c r="D194" s="29" t="s">
        <v>29</v>
      </c>
      <c r="E194" s="565"/>
      <c r="F194" s="140"/>
      <c r="G194" s="2" t="s">
        <v>12</v>
      </c>
      <c r="H194" s="41" t="s">
        <v>110</v>
      </c>
      <c r="I194" s="14">
        <v>13638.15</v>
      </c>
    </row>
    <row r="195" spans="1:9" ht="15.75" thickBot="1" x14ac:dyDescent="0.3">
      <c r="A195" s="639"/>
      <c r="B195" s="641"/>
      <c r="C195" s="643"/>
      <c r="D195" s="19" t="s">
        <v>0</v>
      </c>
      <c r="E195" s="553"/>
      <c r="F195" s="31"/>
      <c r="G195" s="39" t="s">
        <v>12</v>
      </c>
      <c r="H195" s="116" t="s">
        <v>111</v>
      </c>
      <c r="I195" s="160">
        <v>76384.22</v>
      </c>
    </row>
    <row r="196" spans="1:9" ht="15.75" thickBot="1" x14ac:dyDescent="0.3">
      <c r="A196" s="612" t="s">
        <v>49</v>
      </c>
      <c r="B196" s="613"/>
      <c r="C196" s="613"/>
      <c r="D196" s="613"/>
      <c r="E196" s="613"/>
      <c r="F196" s="613"/>
      <c r="G196" s="613"/>
      <c r="H196" s="614"/>
      <c r="I196" s="208">
        <f>I193+I194+I195</f>
        <v>93615.510000000009</v>
      </c>
    </row>
    <row r="197" spans="1:9" x14ac:dyDescent="0.25">
      <c r="A197" s="659">
        <v>1</v>
      </c>
      <c r="B197" s="646" t="s">
        <v>114</v>
      </c>
      <c r="C197" s="204" t="s">
        <v>76</v>
      </c>
      <c r="D197" s="88" t="s">
        <v>63</v>
      </c>
      <c r="E197" s="88" t="s">
        <v>118</v>
      </c>
      <c r="F197" s="88" t="s">
        <v>117</v>
      </c>
      <c r="G197" s="88" t="s">
        <v>12</v>
      </c>
      <c r="H197" s="88" t="s">
        <v>115</v>
      </c>
      <c r="I197" s="210">
        <v>10865.77</v>
      </c>
    </row>
    <row r="198" spans="1:9" x14ac:dyDescent="0.25">
      <c r="A198" s="660"/>
      <c r="B198" s="647"/>
      <c r="C198" s="2" t="s">
        <v>113</v>
      </c>
      <c r="D198" s="2"/>
      <c r="E198" s="2"/>
      <c r="F198" s="2"/>
      <c r="G198" s="2" t="s">
        <v>12</v>
      </c>
      <c r="H198" s="2" t="s">
        <v>116</v>
      </c>
      <c r="I198" s="211">
        <v>14652.72</v>
      </c>
    </row>
    <row r="199" spans="1:9" x14ac:dyDescent="0.25">
      <c r="A199" s="660"/>
      <c r="B199" s="647"/>
      <c r="C199" s="143"/>
      <c r="D199" s="2"/>
      <c r="E199" s="2"/>
      <c r="F199" s="2"/>
      <c r="G199" s="2"/>
      <c r="H199" s="98"/>
      <c r="I199" s="14"/>
    </row>
    <row r="200" spans="1:9" x14ac:dyDescent="0.25">
      <c r="A200" s="660"/>
      <c r="B200" s="647"/>
      <c r="C200" s="143"/>
      <c r="D200" s="2"/>
      <c r="E200" s="2"/>
      <c r="F200" s="2"/>
      <c r="G200" s="2"/>
      <c r="H200" s="98"/>
      <c r="I200" s="14"/>
    </row>
    <row r="201" spans="1:9" ht="15.75" thickBot="1" x14ac:dyDescent="0.3">
      <c r="A201" s="661"/>
      <c r="B201" s="648"/>
      <c r="C201" s="158"/>
      <c r="D201" s="158"/>
      <c r="E201" s="158"/>
      <c r="F201" s="158"/>
      <c r="G201" s="38"/>
      <c r="H201" s="67"/>
      <c r="I201" s="72"/>
    </row>
    <row r="202" spans="1:9" ht="15.75" thickBot="1" x14ac:dyDescent="0.3">
      <c r="A202" s="635" t="s">
        <v>70</v>
      </c>
      <c r="B202" s="644"/>
      <c r="C202" s="644"/>
      <c r="D202" s="644"/>
      <c r="E202" s="644"/>
      <c r="F202" s="644"/>
      <c r="G202" s="644"/>
      <c r="H202" s="645"/>
      <c r="I202" s="153">
        <f>I197+I198+I199+I200+I201</f>
        <v>25518.489999999998</v>
      </c>
    </row>
    <row r="203" spans="1:9" ht="15.75" thickBot="1" x14ac:dyDescent="0.3">
      <c r="A203" s="635" t="s">
        <v>23</v>
      </c>
      <c r="B203" s="636"/>
      <c r="C203" s="636"/>
      <c r="D203" s="636"/>
      <c r="E203" s="636"/>
      <c r="F203" s="636"/>
      <c r="G203" s="636"/>
      <c r="H203" s="637"/>
      <c r="I203" s="65">
        <f>I156+I182+I189+I192+I196+I202</f>
        <v>674194.77</v>
      </c>
    </row>
  </sheetData>
  <mergeCells count="146">
    <mergeCell ref="AB29:AB30"/>
    <mergeCell ref="AC29:AC30"/>
    <mergeCell ref="W96:W97"/>
    <mergeCell ref="W93:W94"/>
    <mergeCell ref="W88:W90"/>
    <mergeCell ref="W91:W92"/>
    <mergeCell ref="AA37:AA38"/>
    <mergeCell ref="W37:W38"/>
    <mergeCell ref="W70:W72"/>
    <mergeCell ref="Y39:Y40"/>
    <mergeCell ref="Z39:Z40"/>
    <mergeCell ref="AC51:AC52"/>
    <mergeCell ref="AA53:AA54"/>
    <mergeCell ref="Y55:Y62"/>
    <mergeCell ref="AA82:AA83"/>
    <mergeCell ref="AA45:AA46"/>
    <mergeCell ref="AB45:AB46"/>
    <mergeCell ref="AC45:AC46"/>
    <mergeCell ref="AC113:AC114"/>
    <mergeCell ref="W84:W85"/>
    <mergeCell ref="W86:W87"/>
    <mergeCell ref="V66:AB66"/>
    <mergeCell ref="W45:W49"/>
    <mergeCell ref="W98:W99"/>
    <mergeCell ref="V67:V69"/>
    <mergeCell ref="V37:V38"/>
    <mergeCell ref="AF39:AF40"/>
    <mergeCell ref="V50:AB50"/>
    <mergeCell ref="AA76:AA77"/>
    <mergeCell ref="V76:V78"/>
    <mergeCell ref="W76:W78"/>
    <mergeCell ref="W79:W81"/>
    <mergeCell ref="V79:V81"/>
    <mergeCell ref="V82:V83"/>
    <mergeCell ref="W67:W69"/>
    <mergeCell ref="W73:W75"/>
    <mergeCell ref="V53:V54"/>
    <mergeCell ref="V55:V65"/>
    <mergeCell ref="AA51:AA52"/>
    <mergeCell ref="AB51:AB52"/>
    <mergeCell ref="V39:V40"/>
    <mergeCell ref="V45:V46"/>
    <mergeCell ref="AC125:AC126"/>
    <mergeCell ref="A189:H189"/>
    <mergeCell ref="V128:AB128"/>
    <mergeCell ref="V134:AB134"/>
    <mergeCell ref="AB125:AB126"/>
    <mergeCell ref="V131:V132"/>
    <mergeCell ref="A135:F135"/>
    <mergeCell ref="A184:A186"/>
    <mergeCell ref="A128:F128"/>
    <mergeCell ref="K128:R128"/>
    <mergeCell ref="K135:R135"/>
    <mergeCell ref="K134:R134"/>
    <mergeCell ref="W131:W132"/>
    <mergeCell ref="Y131:Y132"/>
    <mergeCell ref="AA131:AA132"/>
    <mergeCell ref="V129:V130"/>
    <mergeCell ref="K82:K127"/>
    <mergeCell ref="V88:V90"/>
    <mergeCell ref="W129:W130"/>
    <mergeCell ref="Z131:Z132"/>
    <mergeCell ref="V91:V92"/>
    <mergeCell ref="W82:W83"/>
    <mergeCell ref="W125:W126"/>
    <mergeCell ref="AB113:AB114"/>
    <mergeCell ref="W123:W124"/>
    <mergeCell ref="W100:W101"/>
    <mergeCell ref="W115:W116"/>
    <mergeCell ref="W117:W118"/>
    <mergeCell ref="W109:W110"/>
    <mergeCell ref="AA125:AA126"/>
    <mergeCell ref="W119:W120"/>
    <mergeCell ref="W121:W122"/>
    <mergeCell ref="AA123:AA124"/>
    <mergeCell ref="W102:W108"/>
    <mergeCell ref="W113:W114"/>
    <mergeCell ref="AA113:AA114"/>
    <mergeCell ref="A203:H203"/>
    <mergeCell ref="A193:A195"/>
    <mergeCell ref="B193:B195"/>
    <mergeCell ref="C193:C195"/>
    <mergeCell ref="E193:E195"/>
    <mergeCell ref="A196:H196"/>
    <mergeCell ref="A202:H202"/>
    <mergeCell ref="L82:L127"/>
    <mergeCell ref="V93:V95"/>
    <mergeCell ref="A156:H156"/>
    <mergeCell ref="V98:V99"/>
    <mergeCell ref="A182:H182"/>
    <mergeCell ref="V123:V124"/>
    <mergeCell ref="A197:A201"/>
    <mergeCell ref="B197:B201"/>
    <mergeCell ref="A190:A191"/>
    <mergeCell ref="B190:B191"/>
    <mergeCell ref="C190:C191"/>
    <mergeCell ref="E190:E191"/>
    <mergeCell ref="A192:H192"/>
    <mergeCell ref="B147:I147"/>
    <mergeCell ref="V135:AB135"/>
    <mergeCell ref="Y129:Y130"/>
    <mergeCell ref="AA129:AA130"/>
    <mergeCell ref="B5:G5"/>
    <mergeCell ref="A22:F22"/>
    <mergeCell ref="A36:F36"/>
    <mergeCell ref="L5:S5"/>
    <mergeCell ref="K22:R22"/>
    <mergeCell ref="W20:W21"/>
    <mergeCell ref="V20:V21"/>
    <mergeCell ref="W5:AC5"/>
    <mergeCell ref="K36:R36"/>
    <mergeCell ref="V36:AB36"/>
    <mergeCell ref="V22:AB22"/>
    <mergeCell ref="K28:K35"/>
    <mergeCell ref="X20:X21"/>
    <mergeCell ref="W16:W17"/>
    <mergeCell ref="V16:V17"/>
    <mergeCell ref="V18:V19"/>
    <mergeCell ref="W8:W11"/>
    <mergeCell ref="W18:W19"/>
    <mergeCell ref="Y18:Y19"/>
    <mergeCell ref="X26:X27"/>
    <mergeCell ref="V12:V15"/>
    <mergeCell ref="W12:W15"/>
    <mergeCell ref="Z18:Z19"/>
    <mergeCell ref="AA29:AA30"/>
    <mergeCell ref="A66:F66"/>
    <mergeCell ref="K66:R66"/>
    <mergeCell ref="K45:K49"/>
    <mergeCell ref="L45:L49"/>
    <mergeCell ref="M45:M49"/>
    <mergeCell ref="O45:O49"/>
    <mergeCell ref="O63:O65"/>
    <mergeCell ref="L63:L65"/>
    <mergeCell ref="M63:M65"/>
    <mergeCell ref="K63:K65"/>
    <mergeCell ref="K55:K62"/>
    <mergeCell ref="L55:L62"/>
    <mergeCell ref="M55:M62"/>
    <mergeCell ref="O55:O62"/>
    <mergeCell ref="K50:R50"/>
    <mergeCell ref="A50:F50"/>
    <mergeCell ref="K51:K52"/>
    <mergeCell ref="L51:L52"/>
    <mergeCell ref="M51:M52"/>
    <mergeCell ref="O51:O52"/>
  </mergeCells>
  <pageMargins left="3.937007874015748E-2" right="3.937007874015748E-2" top="0" bottom="0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1"/>
  <sheetViews>
    <sheetView workbookViewId="0">
      <selection activeCell="U20" sqref="U20"/>
    </sheetView>
  </sheetViews>
  <sheetFormatPr defaultRowHeight="15" x14ac:dyDescent="0.25"/>
  <cols>
    <col min="1" max="1" width="5.140625" customWidth="1"/>
    <col min="2" max="3" width="16.5703125" customWidth="1"/>
    <col min="4" max="4" width="15.28515625" customWidth="1"/>
    <col min="5" max="5" width="17" customWidth="1"/>
    <col min="6" max="6" width="9.7109375" customWidth="1"/>
    <col min="7" max="7" width="20.140625" customWidth="1"/>
    <col min="8" max="8" width="18.5703125" customWidth="1"/>
  </cols>
  <sheetData>
    <row r="3" spans="1:12" ht="19.5" x14ac:dyDescent="0.4">
      <c r="D3" s="1"/>
    </row>
    <row r="6" spans="1:12" ht="27.75" customHeight="1" x14ac:dyDescent="0.4">
      <c r="D6" s="1" t="s">
        <v>245</v>
      </c>
    </row>
    <row r="8" spans="1:12" ht="17.25" customHeight="1" thickBot="1" x14ac:dyDescent="0.3"/>
    <row r="9" spans="1:12" ht="17.25" customHeight="1" x14ac:dyDescent="0.25">
      <c r="A9" s="26" t="s">
        <v>1</v>
      </c>
      <c r="B9" s="25" t="s">
        <v>2</v>
      </c>
      <c r="C9" s="733" t="s">
        <v>75</v>
      </c>
      <c r="D9" s="3" t="s">
        <v>3</v>
      </c>
      <c r="E9" s="4" t="s">
        <v>4</v>
      </c>
      <c r="F9" s="4" t="s">
        <v>16</v>
      </c>
      <c r="G9" s="4" t="s">
        <v>5</v>
      </c>
      <c r="H9" s="22" t="s">
        <v>17</v>
      </c>
    </row>
    <row r="10" spans="1:12" ht="17.25" customHeight="1" thickBot="1" x14ac:dyDescent="0.3">
      <c r="A10" s="269" t="s">
        <v>6</v>
      </c>
      <c r="B10" s="270"/>
      <c r="C10" s="734"/>
      <c r="D10" s="5"/>
      <c r="E10" s="5" t="s">
        <v>7</v>
      </c>
      <c r="F10" s="5" t="s">
        <v>19</v>
      </c>
      <c r="G10" s="5" t="s">
        <v>8</v>
      </c>
      <c r="H10" s="27" t="s">
        <v>9</v>
      </c>
    </row>
    <row r="11" spans="1:12" ht="15.75" thickBot="1" x14ac:dyDescent="0.3">
      <c r="A11" s="560">
        <v>1</v>
      </c>
      <c r="B11" s="366" t="s">
        <v>130</v>
      </c>
      <c r="C11" s="304"/>
      <c r="D11" s="490"/>
      <c r="E11" s="34"/>
      <c r="F11" s="137"/>
      <c r="G11" s="41"/>
      <c r="H11" s="47"/>
      <c r="I11" s="408"/>
      <c r="J11" s="86"/>
      <c r="K11" s="38"/>
      <c r="L11" s="408"/>
    </row>
    <row r="12" spans="1:12" ht="15.75" customHeight="1" thickBot="1" x14ac:dyDescent="0.3">
      <c r="A12" s="560"/>
      <c r="B12" s="168"/>
      <c r="C12" s="262"/>
      <c r="D12" s="262"/>
      <c r="E12" s="15"/>
      <c r="F12" s="71"/>
      <c r="G12" s="98"/>
      <c r="H12" s="14"/>
      <c r="J12" s="86"/>
    </row>
    <row r="13" spans="1:12" hidden="1" x14ac:dyDescent="0.25">
      <c r="A13" s="560"/>
      <c r="B13" s="168"/>
      <c r="C13" s="168"/>
      <c r="D13" s="10"/>
      <c r="E13" s="149"/>
      <c r="F13" s="71"/>
      <c r="G13" s="98"/>
      <c r="H13" s="14"/>
      <c r="J13" s="86"/>
    </row>
    <row r="14" spans="1:12" ht="15.75" hidden="1" thickBot="1" x14ac:dyDescent="0.3">
      <c r="A14" s="560"/>
      <c r="B14" s="168"/>
      <c r="C14" s="168"/>
      <c r="D14" s="10"/>
      <c r="E14" s="149"/>
      <c r="F14" s="133"/>
      <c r="G14" s="107"/>
      <c r="H14" s="160"/>
      <c r="J14" s="86"/>
    </row>
    <row r="15" spans="1:12" ht="15.75" customHeight="1" thickBot="1" x14ac:dyDescent="0.3">
      <c r="A15" s="740" t="s">
        <v>131</v>
      </c>
      <c r="B15" s="741"/>
      <c r="C15" s="741"/>
      <c r="D15" s="741"/>
      <c r="E15" s="741"/>
      <c r="F15" s="741"/>
      <c r="G15" s="742"/>
      <c r="H15" s="151">
        <f>SUM(H11:H14)</f>
        <v>0</v>
      </c>
      <c r="J15" s="86"/>
    </row>
    <row r="16" spans="1:12" ht="15" customHeight="1" x14ac:dyDescent="0.25">
      <c r="A16" s="413">
        <v>1</v>
      </c>
      <c r="B16" s="513" t="s">
        <v>120</v>
      </c>
      <c r="C16" s="483" t="s">
        <v>154</v>
      </c>
      <c r="D16" s="304" t="s">
        <v>124</v>
      </c>
      <c r="E16" s="302" t="s">
        <v>155</v>
      </c>
      <c r="F16" s="432" t="s">
        <v>140</v>
      </c>
      <c r="G16" s="51" t="s">
        <v>229</v>
      </c>
      <c r="H16" s="73">
        <v>399.6</v>
      </c>
      <c r="J16" s="86"/>
    </row>
    <row r="17" spans="1:10" ht="15" customHeight="1" x14ac:dyDescent="0.25">
      <c r="A17" s="515"/>
      <c r="B17" s="514"/>
      <c r="C17" s="319" t="s">
        <v>156</v>
      </c>
      <c r="D17" s="262"/>
      <c r="E17" s="319"/>
      <c r="F17" s="431" t="s">
        <v>140</v>
      </c>
      <c r="G17" s="41" t="s">
        <v>230</v>
      </c>
      <c r="H17" s="14">
        <v>65373.599999999999</v>
      </c>
      <c r="J17" s="86"/>
    </row>
    <row r="18" spans="1:10" ht="15" customHeight="1" thickBot="1" x14ac:dyDescent="0.3">
      <c r="A18" s="115"/>
      <c r="B18" s="516"/>
      <c r="C18" s="512"/>
      <c r="D18" s="39"/>
      <c r="E18" s="53"/>
      <c r="F18" s="433" t="s">
        <v>140</v>
      </c>
      <c r="G18" s="35" t="s">
        <v>231</v>
      </c>
      <c r="H18" s="72">
        <v>480</v>
      </c>
      <c r="J18" s="86"/>
    </row>
    <row r="19" spans="1:10" ht="15" customHeight="1" x14ac:dyDescent="0.25">
      <c r="A19" s="268">
        <v>2</v>
      </c>
      <c r="B19" s="513" t="s">
        <v>120</v>
      </c>
      <c r="C19" s="304" t="s">
        <v>239</v>
      </c>
      <c r="D19" s="304" t="s">
        <v>41</v>
      </c>
      <c r="E19" s="339" t="s">
        <v>240</v>
      </c>
      <c r="F19" s="167" t="s">
        <v>140</v>
      </c>
      <c r="G19" s="51" t="s">
        <v>242</v>
      </c>
      <c r="H19" s="118">
        <v>120</v>
      </c>
      <c r="J19" s="86"/>
    </row>
    <row r="20" spans="1:10" ht="15" customHeight="1" thickBot="1" x14ac:dyDescent="0.3">
      <c r="A20" s="268"/>
      <c r="B20" s="508"/>
      <c r="C20" s="262" t="s">
        <v>241</v>
      </c>
      <c r="D20" s="262"/>
      <c r="E20" s="381"/>
      <c r="F20" s="137" t="s">
        <v>140</v>
      </c>
      <c r="G20" s="41" t="s">
        <v>243</v>
      </c>
      <c r="H20" s="105">
        <v>240</v>
      </c>
      <c r="J20" s="86"/>
    </row>
    <row r="21" spans="1:10" ht="15" hidden="1" customHeight="1" thickBot="1" x14ac:dyDescent="0.3">
      <c r="A21" s="268"/>
      <c r="B21" s="508"/>
      <c r="C21" s="318"/>
      <c r="D21" s="260"/>
      <c r="E21" s="318"/>
      <c r="F21" s="389"/>
      <c r="G21" s="98"/>
      <c r="H21" s="14"/>
      <c r="J21" s="86"/>
    </row>
    <row r="22" spans="1:10" ht="15.75" customHeight="1" thickBot="1" x14ac:dyDescent="0.3">
      <c r="A22" s="554" t="s">
        <v>141</v>
      </c>
      <c r="B22" s="555"/>
      <c r="C22" s="555"/>
      <c r="D22" s="555"/>
      <c r="E22" s="555"/>
      <c r="F22" s="555"/>
      <c r="G22" s="556"/>
      <c r="H22" s="150">
        <f>SUM(H16:H21)</f>
        <v>66613.2</v>
      </c>
      <c r="J22" s="499"/>
    </row>
    <row r="23" spans="1:10" ht="15.75" customHeight="1" x14ac:dyDescent="0.25">
      <c r="A23" s="481">
        <v>1</v>
      </c>
      <c r="B23" s="735" t="s">
        <v>114</v>
      </c>
      <c r="C23" s="483" t="s">
        <v>154</v>
      </c>
      <c r="D23" s="394" t="s">
        <v>132</v>
      </c>
      <c r="E23" t="s">
        <v>158</v>
      </c>
      <c r="F23" s="496" t="s">
        <v>232</v>
      </c>
      <c r="G23" s="498" t="s">
        <v>233</v>
      </c>
      <c r="H23" s="739">
        <v>7599.6</v>
      </c>
      <c r="J23" s="86"/>
    </row>
    <row r="24" spans="1:10" ht="15.75" customHeight="1" thickBot="1" x14ac:dyDescent="0.3">
      <c r="A24" s="396"/>
      <c r="B24" s="736"/>
      <c r="C24" s="264" t="s">
        <v>157</v>
      </c>
      <c r="D24" s="10"/>
      <c r="E24" s="70"/>
      <c r="F24" s="396"/>
      <c r="G24" s="396"/>
      <c r="H24" s="559"/>
      <c r="J24" s="86"/>
    </row>
    <row r="25" spans="1:10" ht="15.75" hidden="1" customHeight="1" x14ac:dyDescent="0.25">
      <c r="A25" s="397">
        <v>2</v>
      </c>
      <c r="B25" s="737" t="s">
        <v>114</v>
      </c>
      <c r="C25" s="262"/>
      <c r="D25" s="262"/>
      <c r="E25" s="262"/>
      <c r="F25" s="482"/>
      <c r="G25" s="110"/>
      <c r="H25" s="486"/>
      <c r="J25" s="86"/>
    </row>
    <row r="26" spans="1:10" ht="15.75" hidden="1" customHeight="1" thickBot="1" x14ac:dyDescent="0.3">
      <c r="A26" s="397"/>
      <c r="B26" s="738"/>
      <c r="C26" s="262"/>
      <c r="D26" s="262"/>
      <c r="E26" s="262"/>
      <c r="F26" s="397"/>
      <c r="G26" s="397"/>
      <c r="H26" s="399"/>
      <c r="J26" s="86"/>
    </row>
    <row r="27" spans="1:10" ht="15.75" customHeight="1" thickBot="1" x14ac:dyDescent="0.3">
      <c r="A27" s="487"/>
      <c r="B27" s="488"/>
      <c r="C27" s="488"/>
      <c r="D27" s="488"/>
      <c r="E27" s="488"/>
      <c r="F27" s="488"/>
      <c r="G27" s="489"/>
      <c r="H27" s="241">
        <f>H23+H25</f>
        <v>7599.6</v>
      </c>
      <c r="J27" s="86"/>
    </row>
    <row r="28" spans="1:10" ht="15.75" hidden="1" thickBot="1" x14ac:dyDescent="0.3">
      <c r="A28" s="15">
        <v>1</v>
      </c>
      <c r="B28" s="398" t="s">
        <v>133</v>
      </c>
      <c r="C28" s="319"/>
      <c r="D28" s="319"/>
      <c r="E28" s="15"/>
      <c r="F28" s="53"/>
      <c r="G28" s="255"/>
      <c r="H28" s="72"/>
      <c r="J28" s="86"/>
    </row>
    <row r="29" spans="1:10" ht="15.75" hidden="1" thickBot="1" x14ac:dyDescent="0.3">
      <c r="A29" s="90"/>
      <c r="B29" s="393" t="s">
        <v>134</v>
      </c>
      <c r="C29" s="303"/>
      <c r="D29" s="262"/>
      <c r="E29" s="15"/>
      <c r="F29" s="2"/>
      <c r="G29" s="41"/>
      <c r="H29" s="14"/>
      <c r="J29" s="86"/>
    </row>
    <row r="30" spans="1:10" ht="15.75" hidden="1" customHeight="1" thickBot="1" x14ac:dyDescent="0.3">
      <c r="A30" s="103"/>
      <c r="B30" s="66"/>
      <c r="C30" s="66"/>
      <c r="D30" s="10"/>
      <c r="E30" s="70"/>
      <c r="F30" s="38"/>
      <c r="G30" s="35"/>
      <c r="H30" s="72"/>
      <c r="J30" s="86"/>
    </row>
    <row r="31" spans="1:10" ht="15.75" hidden="1" thickBot="1" x14ac:dyDescent="0.3">
      <c r="A31" s="15"/>
      <c r="B31" s="10"/>
      <c r="C31" s="10"/>
      <c r="D31" s="10"/>
      <c r="E31" s="9"/>
      <c r="F31" s="147"/>
      <c r="G31" s="42"/>
      <c r="H31" s="145"/>
      <c r="J31" s="86"/>
    </row>
    <row r="32" spans="1:10" hidden="1" x14ac:dyDescent="0.25">
      <c r="A32" s="34">
        <v>2</v>
      </c>
      <c r="B32" s="384"/>
      <c r="C32" s="302"/>
      <c r="D32" s="304"/>
      <c r="E32" s="304"/>
      <c r="F32" s="382"/>
      <c r="G32" s="41"/>
      <c r="H32" s="47"/>
      <c r="J32" s="86"/>
    </row>
    <row r="33" spans="1:14" ht="15.75" hidden="1" thickBot="1" x14ac:dyDescent="0.3">
      <c r="A33" s="294"/>
      <c r="B33" s="10"/>
      <c r="C33" s="303"/>
      <c r="D33" s="39"/>
      <c r="E33" s="194"/>
      <c r="F33" s="382"/>
      <c r="G33" s="41"/>
      <c r="H33" s="47"/>
      <c r="J33" s="86"/>
    </row>
    <row r="34" spans="1:14" ht="15.75" hidden="1" customHeight="1" x14ac:dyDescent="0.25">
      <c r="A34" s="103"/>
      <c r="B34" s="66"/>
      <c r="C34" s="66"/>
      <c r="D34" s="10"/>
      <c r="E34" s="70"/>
      <c r="F34" s="293"/>
      <c r="G34" s="110"/>
      <c r="H34" s="174"/>
      <c r="J34" s="86"/>
    </row>
    <row r="35" spans="1:14" ht="15.75" hidden="1" thickBot="1" x14ac:dyDescent="0.3">
      <c r="A35" s="16"/>
      <c r="B35" s="39"/>
      <c r="C35" s="39"/>
      <c r="D35" s="39"/>
      <c r="E35" s="40"/>
      <c r="F35" s="137"/>
      <c r="G35" s="41"/>
      <c r="H35" s="14"/>
      <c r="J35" s="86"/>
    </row>
    <row r="36" spans="1:14" ht="15.75" customHeight="1" thickBot="1" x14ac:dyDescent="0.3">
      <c r="A36" s="554" t="s">
        <v>135</v>
      </c>
      <c r="B36" s="555"/>
      <c r="C36" s="555"/>
      <c r="D36" s="555"/>
      <c r="E36" s="555"/>
      <c r="F36" s="555"/>
      <c r="G36" s="556"/>
      <c r="H36" s="20">
        <f>SUM(H28:H33)</f>
        <v>0</v>
      </c>
    </row>
    <row r="37" spans="1:14" ht="15.75" customHeight="1" thickBot="1" x14ac:dyDescent="0.3">
      <c r="A37" s="554" t="s">
        <v>36</v>
      </c>
      <c r="B37" s="555"/>
      <c r="C37" s="555"/>
      <c r="D37" s="555"/>
      <c r="E37" s="555"/>
      <c r="F37" s="555"/>
      <c r="G37" s="556"/>
      <c r="H37" s="20">
        <f>H15+H22+H36+H27</f>
        <v>74212.800000000003</v>
      </c>
    </row>
    <row r="39" spans="1:14" x14ac:dyDescent="0.25">
      <c r="H39" s="86"/>
    </row>
    <row r="41" spans="1:14" x14ac:dyDescent="0.25">
      <c r="N41" s="497"/>
    </row>
  </sheetData>
  <mergeCells count="9">
    <mergeCell ref="H23:H24"/>
    <mergeCell ref="A15:G15"/>
    <mergeCell ref="A36:G36"/>
    <mergeCell ref="A37:G37"/>
    <mergeCell ref="A22:G22"/>
    <mergeCell ref="C9:C10"/>
    <mergeCell ref="A11:A14"/>
    <mergeCell ref="B23:B24"/>
    <mergeCell ref="B25:B26"/>
  </mergeCells>
  <pageMargins left="0.19685039370078741" right="0.19685039370078741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UNICE </vt:lpstr>
      <vt:lpstr>TESTE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2020-09-25T06:55:01Z</cp:lastPrinted>
  <dcterms:created xsi:type="dcterms:W3CDTF">2018-07-04T12:33:56Z</dcterms:created>
  <dcterms:modified xsi:type="dcterms:W3CDTF">2020-09-28T05:26:30Z</dcterms:modified>
</cp:coreProperties>
</file>